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oyota01\dfsroot\各課共有ﾌｫﾙﾀﾞ\産業労働課共有\03-2 7款　企業誘致\21　奨励金\21-3【補助・交付金】Ｈ30～企業立地奨励補助金\02様式・記入例\企業立地奨励条例\市民雇用奨励金\"/>
    </mc:Choice>
  </mc:AlternateContent>
  <bookViews>
    <workbookView xWindow="480" yWindow="165" windowWidth="20475" windowHeight="4095" activeTab="1"/>
  </bookViews>
  <sheets>
    <sheet name="勤務時間確認（雇用促進） " sheetId="6" r:id="rId1"/>
    <sheet name="勤務時間確認  (市民雇用)" sheetId="10" r:id="rId2"/>
  </sheets>
  <definedNames>
    <definedName name="_xlnm.Print_Area" localSheetId="1">'勤務時間確認  (市民雇用)'!$A$2:$BB$34</definedName>
    <definedName name="_xlnm.Print_Area" localSheetId="0">'勤務時間確認（雇用促進） '!$A$2:$BB$34</definedName>
  </definedNames>
  <calcPr calcId="152511"/>
</workbook>
</file>

<file path=xl/calcChain.xml><?xml version="1.0" encoding="utf-8"?>
<calcChain xmlns="http://schemas.openxmlformats.org/spreadsheetml/2006/main">
  <c r="AO32" i="10" l="1"/>
  <c r="AL32" i="10"/>
  <c r="AO31" i="10"/>
  <c r="AL31" i="10"/>
  <c r="AO30" i="10"/>
  <c r="AL30" i="10"/>
  <c r="AO29" i="10"/>
  <c r="AL29" i="10"/>
  <c r="AE29" i="10"/>
  <c r="AE30" i="10" s="1"/>
  <c r="Y29" i="10"/>
  <c r="Y30" i="10" s="1"/>
  <c r="AO28" i="10"/>
  <c r="AM28" i="10"/>
  <c r="AL28" i="10"/>
  <c r="AK28" i="10"/>
  <c r="AH28" i="10"/>
  <c r="AJ28" i="10" s="1"/>
  <c r="AG28" i="10"/>
  <c r="AD28" i="10"/>
  <c r="AB28" i="10"/>
  <c r="AA28" i="10"/>
  <c r="AM27" i="10"/>
  <c r="AL27" i="10"/>
  <c r="AK27" i="10"/>
  <c r="AI27" i="10"/>
  <c r="AJ27" i="10" s="1"/>
  <c r="AH27" i="10"/>
  <c r="AG27" i="10"/>
  <c r="AC27" i="10"/>
  <c r="AD27" i="10" s="1"/>
  <c r="AB27" i="10"/>
  <c r="AA27" i="10"/>
  <c r="N27" i="10"/>
  <c r="O27" i="10" s="1"/>
  <c r="AW19" i="10"/>
  <c r="AZ19" i="10" s="1"/>
  <c r="BB19" i="10" s="1"/>
  <c r="AQ19" i="10"/>
  <c r="AT19" i="10" s="1"/>
  <c r="AV19" i="10" s="1"/>
  <c r="AK19" i="10"/>
  <c r="AN19" i="10" s="1"/>
  <c r="AP19" i="10" s="1"/>
  <c r="AE19" i="10"/>
  <c r="AH19" i="10" s="1"/>
  <c r="AJ19" i="10" s="1"/>
  <c r="Y19" i="10"/>
  <c r="AK29" i="10" s="1"/>
  <c r="AM29" i="10" s="1"/>
  <c r="BB18" i="10"/>
  <c r="AZ18" i="10"/>
  <c r="AY18" i="10"/>
  <c r="AV18" i="10"/>
  <c r="AT18" i="10"/>
  <c r="AS18" i="10"/>
  <c r="AN18" i="10"/>
  <c r="AP18" i="10" s="1"/>
  <c r="AM18" i="10"/>
  <c r="AJ18" i="10"/>
  <c r="AH18" i="10"/>
  <c r="AG18" i="10"/>
  <c r="AD18" i="10"/>
  <c r="AB18" i="10"/>
  <c r="AA18" i="10"/>
  <c r="BB17" i="10"/>
  <c r="AZ17" i="10"/>
  <c r="AY17" i="10"/>
  <c r="AT17" i="10"/>
  <c r="AV17" i="10" s="1"/>
  <c r="AS17" i="10"/>
  <c r="AO17" i="10"/>
  <c r="AN17" i="10"/>
  <c r="AP17" i="10" s="1"/>
  <c r="AM17" i="10"/>
  <c r="AI17" i="10"/>
  <c r="AH17" i="10"/>
  <c r="AJ17" i="10" s="1"/>
  <c r="AG17" i="10"/>
  <c r="AC17" i="10"/>
  <c r="AB17" i="10"/>
  <c r="AD17" i="10" s="1"/>
  <c r="AA17" i="10"/>
  <c r="N17" i="10"/>
  <c r="O17" i="10" s="1"/>
  <c r="N12" i="10"/>
  <c r="J12" i="10"/>
  <c r="K12" i="10" s="1"/>
  <c r="N11" i="10"/>
  <c r="O11" i="10" s="1"/>
  <c r="J11" i="10"/>
  <c r="K11" i="10" s="1"/>
  <c r="N10" i="10"/>
  <c r="O10" i="10" s="1"/>
  <c r="J10" i="10"/>
  <c r="K10" i="10" s="1"/>
  <c r="AZ9" i="10"/>
  <c r="BB9" i="10" s="1"/>
  <c r="AW9" i="10"/>
  <c r="AY9" i="10" s="1"/>
  <c r="AT9" i="10"/>
  <c r="AV9" i="10" s="1"/>
  <c r="AQ9" i="10"/>
  <c r="AS9" i="10" s="1"/>
  <c r="AN9" i="10"/>
  <c r="AP9" i="10" s="1"/>
  <c r="AK9" i="10"/>
  <c r="AM9" i="10" s="1"/>
  <c r="AH9" i="10"/>
  <c r="AJ9" i="10" s="1"/>
  <c r="AE9" i="10"/>
  <c r="AG9" i="10" s="1"/>
  <c r="AB9" i="10"/>
  <c r="Y9" i="10"/>
  <c r="AA9" i="10" s="1"/>
  <c r="R9" i="10"/>
  <c r="O9" i="10"/>
  <c r="N9" i="10"/>
  <c r="J9" i="10"/>
  <c r="K9" i="10" s="1"/>
  <c r="BB8" i="10"/>
  <c r="AZ8" i="10"/>
  <c r="AY8" i="10"/>
  <c r="AT8" i="10"/>
  <c r="AV8" i="10" s="1"/>
  <c r="AS8" i="10"/>
  <c r="AN8" i="10"/>
  <c r="AP8" i="10" s="1"/>
  <c r="AM8" i="10"/>
  <c r="AH8" i="10"/>
  <c r="AJ8" i="10" s="1"/>
  <c r="AG8" i="10"/>
  <c r="AD8" i="10"/>
  <c r="AB8" i="10"/>
  <c r="AN28" i="10" s="1"/>
  <c r="AA8" i="10"/>
  <c r="R8" i="10"/>
  <c r="O8" i="10"/>
  <c r="N8" i="10"/>
  <c r="J8" i="10"/>
  <c r="K8" i="10" s="1"/>
  <c r="BB7" i="10"/>
  <c r="AZ7" i="10"/>
  <c r="AY7" i="10"/>
  <c r="AT7" i="10"/>
  <c r="AV7" i="10" s="1"/>
  <c r="AS7" i="10"/>
  <c r="AO7" i="10"/>
  <c r="AP7" i="10" s="1"/>
  <c r="AN7" i="10"/>
  <c r="AM7" i="10"/>
  <c r="AI7" i="10"/>
  <c r="AJ7" i="10" s="1"/>
  <c r="AH7" i="10"/>
  <c r="AG7" i="10"/>
  <c r="AC7" i="10"/>
  <c r="AO27" i="10" s="1"/>
  <c r="AB7" i="10"/>
  <c r="AN27" i="10" s="1"/>
  <c r="AA7" i="10"/>
  <c r="N7" i="10"/>
  <c r="O7" i="10" s="1"/>
  <c r="AP27" i="10" l="1"/>
  <c r="AP28" i="10"/>
  <c r="AA30" i="10"/>
  <c r="AB30" i="10"/>
  <c r="AD30" i="10" s="1"/>
  <c r="Y31" i="10"/>
  <c r="AG30" i="10"/>
  <c r="AE31" i="10"/>
  <c r="AH30" i="10"/>
  <c r="AJ30" i="10" s="1"/>
  <c r="AE20" i="10"/>
  <c r="AQ20" i="10"/>
  <c r="AD9" i="10"/>
  <c r="AA19" i="10"/>
  <c r="AG19" i="10"/>
  <c r="AM19" i="10"/>
  <c r="AS19" i="10"/>
  <c r="AY19" i="10"/>
  <c r="AA29" i="10"/>
  <c r="AG29" i="10"/>
  <c r="Y20" i="10"/>
  <c r="AK20" i="10"/>
  <c r="AW20" i="10"/>
  <c r="AD7" i="10"/>
  <c r="Y10" i="10"/>
  <c r="AE10" i="10"/>
  <c r="AK10" i="10"/>
  <c r="AQ10" i="10"/>
  <c r="AW10" i="10"/>
  <c r="AB19" i="10"/>
  <c r="AD19" i="10" s="1"/>
  <c r="AB29" i="10"/>
  <c r="AD29" i="10" s="1"/>
  <c r="AH29" i="10"/>
  <c r="AJ29" i="10" s="1"/>
  <c r="AA10" i="10" l="1"/>
  <c r="AB10" i="10"/>
  <c r="AK30" i="10"/>
  <c r="AM30" i="10" s="1"/>
  <c r="Y11" i="10"/>
  <c r="AS10" i="10"/>
  <c r="AT10" i="10"/>
  <c r="AV10" i="10" s="1"/>
  <c r="AQ11" i="10"/>
  <c r="AT20" i="10"/>
  <c r="AV20" i="10" s="1"/>
  <c r="AQ21" i="10"/>
  <c r="AS20" i="10"/>
  <c r="AB20" i="10"/>
  <c r="AD20" i="10" s="1"/>
  <c r="AA20" i="10"/>
  <c r="Y21" i="10"/>
  <c r="Y32" i="10"/>
  <c r="AB31" i="10"/>
  <c r="AD31" i="10" s="1"/>
  <c r="AA31" i="10"/>
  <c r="AM10" i="10"/>
  <c r="AN10" i="10"/>
  <c r="AP10" i="10" s="1"/>
  <c r="AK11" i="10"/>
  <c r="AZ20" i="10"/>
  <c r="BB20" i="10" s="1"/>
  <c r="AY20" i="10"/>
  <c r="AW21" i="10"/>
  <c r="AH20" i="10"/>
  <c r="AJ20" i="10" s="1"/>
  <c r="AE21" i="10"/>
  <c r="AG20" i="10"/>
  <c r="AE32" i="10"/>
  <c r="AH31" i="10"/>
  <c r="AJ31" i="10" s="1"/>
  <c r="AG31" i="10"/>
  <c r="AY10" i="10"/>
  <c r="AZ10" i="10"/>
  <c r="BB10" i="10" s="1"/>
  <c r="AW11" i="10"/>
  <c r="AG10" i="10"/>
  <c r="AH10" i="10"/>
  <c r="AJ10" i="10" s="1"/>
  <c r="AE11" i="10"/>
  <c r="AN20" i="10"/>
  <c r="AP20" i="10" s="1"/>
  <c r="AM20" i="10"/>
  <c r="AK21" i="10"/>
  <c r="AN29" i="10"/>
  <c r="AP29" i="10" s="1"/>
  <c r="AH21" i="10" l="1"/>
  <c r="AJ21" i="10" s="1"/>
  <c r="AE22" i="10"/>
  <c r="AG21" i="10"/>
  <c r="AA11" i="10"/>
  <c r="AK31" i="10"/>
  <c r="AM31" i="10" s="1"/>
  <c r="AB11" i="10"/>
  <c r="Y12" i="10"/>
  <c r="AY11" i="10"/>
  <c r="AW12" i="10"/>
  <c r="AZ11" i="10"/>
  <c r="BB11" i="10" s="1"/>
  <c r="AM11" i="10"/>
  <c r="AK12" i="10"/>
  <c r="AN11" i="10"/>
  <c r="AP11" i="10" s="1"/>
  <c r="AS11" i="10"/>
  <c r="AT11" i="10"/>
  <c r="AV11" i="10" s="1"/>
  <c r="AQ12" i="10"/>
  <c r="AG11" i="10"/>
  <c r="AE12" i="10"/>
  <c r="AH11" i="10"/>
  <c r="AJ11" i="10" s="1"/>
  <c r="AG32" i="10"/>
  <c r="AH32" i="10"/>
  <c r="AJ32" i="10" s="1"/>
  <c r="AZ21" i="10"/>
  <c r="BB21" i="10" s="1"/>
  <c r="AY21" i="10"/>
  <c r="AW22" i="10"/>
  <c r="AA32" i="10"/>
  <c r="AB32" i="10"/>
  <c r="AD32" i="10" s="1"/>
  <c r="AN30" i="10"/>
  <c r="AP30" i="10" s="1"/>
  <c r="AD10" i="10"/>
  <c r="AN21" i="10"/>
  <c r="AP21" i="10" s="1"/>
  <c r="AM21" i="10"/>
  <c r="AK22" i="10"/>
  <c r="AB21" i="10"/>
  <c r="AD21" i="10" s="1"/>
  <c r="AA21" i="10"/>
  <c r="Y22" i="10"/>
  <c r="AT21" i="10"/>
  <c r="AV21" i="10" s="1"/>
  <c r="AQ22" i="10"/>
  <c r="AS21" i="10"/>
  <c r="AT12" i="10" l="1"/>
  <c r="AV12" i="10" s="1"/>
  <c r="AS12" i="10"/>
  <c r="AN22" i="10"/>
  <c r="AP22" i="10" s="1"/>
  <c r="AM22" i="10"/>
  <c r="AB12" i="10"/>
  <c r="AK32" i="10"/>
  <c r="AM32" i="10" s="1"/>
  <c r="AA12" i="10"/>
  <c r="AN12" i="10"/>
  <c r="AP12" i="10" s="1"/>
  <c r="AM12" i="10"/>
  <c r="AB22" i="10"/>
  <c r="AD22" i="10" s="1"/>
  <c r="AA22" i="10"/>
  <c r="AH12" i="10"/>
  <c r="AJ12" i="10" s="1"/>
  <c r="AG12" i="10"/>
  <c r="AN31" i="10"/>
  <c r="AP31" i="10" s="1"/>
  <c r="AD11" i="10"/>
  <c r="AH22" i="10"/>
  <c r="AJ22" i="10" s="1"/>
  <c r="AG22" i="10"/>
  <c r="AT22" i="10"/>
  <c r="AV22" i="10" s="1"/>
  <c r="AS22" i="10"/>
  <c r="AZ22" i="10"/>
  <c r="BB22" i="10" s="1"/>
  <c r="AY22" i="10"/>
  <c r="AZ12" i="10"/>
  <c r="BB12" i="10" s="1"/>
  <c r="AY12" i="10"/>
  <c r="AD12" i="10" l="1"/>
  <c r="AN32" i="10"/>
  <c r="AP32" i="10" s="1"/>
  <c r="AL27" i="6" l="1"/>
  <c r="AK27" i="6"/>
  <c r="AI27" i="6"/>
  <c r="AJ27" i="6" s="1"/>
  <c r="AH27" i="6"/>
  <c r="AG27" i="6"/>
  <c r="AC27" i="6"/>
  <c r="AB27" i="6"/>
  <c r="AA27" i="6"/>
  <c r="N27" i="6"/>
  <c r="O27" i="6" s="1"/>
  <c r="BB17" i="6"/>
  <c r="AZ17" i="6"/>
  <c r="AY17" i="6"/>
  <c r="AT17" i="6"/>
  <c r="AV17" i="6" s="1"/>
  <c r="AS17" i="6"/>
  <c r="AO17" i="6"/>
  <c r="AP17" i="6" s="1"/>
  <c r="AN17" i="6"/>
  <c r="AM17" i="6"/>
  <c r="AI17" i="6"/>
  <c r="AJ17" i="6" s="1"/>
  <c r="AH17" i="6"/>
  <c r="AG17" i="6"/>
  <c r="AC17" i="6"/>
  <c r="AD17" i="6" s="1"/>
  <c r="AB17" i="6"/>
  <c r="AA17" i="6"/>
  <c r="N17" i="6"/>
  <c r="O17" i="6" s="1"/>
  <c r="AY18" i="6"/>
  <c r="AZ18" i="6"/>
  <c r="BB18" i="6" s="1"/>
  <c r="AS18" i="6"/>
  <c r="AT18" i="6"/>
  <c r="AV18" i="6" s="1"/>
  <c r="AM27" i="6" l="1"/>
  <c r="AD27" i="6"/>
  <c r="AE29" i="6"/>
  <c r="AE30" i="6" s="1"/>
  <c r="AE31" i="6" s="1"/>
  <c r="AE32" i="6" s="1"/>
  <c r="AE19" i="6"/>
  <c r="AE20" i="6" s="1"/>
  <c r="AE21" i="6" s="1"/>
  <c r="AE22" i="6" s="1"/>
  <c r="AH8" i="6"/>
  <c r="Y19" i="6"/>
  <c r="Y20" i="6" s="1"/>
  <c r="Y21" i="6" s="1"/>
  <c r="Y22" i="6" s="1"/>
  <c r="AK19" i="6"/>
  <c r="AK20" i="6" s="1"/>
  <c r="AK21" i="6" s="1"/>
  <c r="AK22" i="6" s="1"/>
  <c r="AQ19" i="6"/>
  <c r="AQ20" i="6" s="1"/>
  <c r="AQ21" i="6" s="1"/>
  <c r="AQ22" i="6" s="1"/>
  <c r="AW19" i="6"/>
  <c r="AW20" i="6" s="1"/>
  <c r="AW21" i="6" s="1"/>
  <c r="AW22" i="6" s="1"/>
  <c r="AW9" i="6"/>
  <c r="AW10" i="6" s="1"/>
  <c r="AW11" i="6" s="1"/>
  <c r="AW12" i="6" s="1"/>
  <c r="AQ9" i="6"/>
  <c r="AQ10" i="6" s="1"/>
  <c r="AQ11" i="6" s="1"/>
  <c r="AQ12" i="6" s="1"/>
  <c r="AK9" i="6"/>
  <c r="AK10" i="6" s="1"/>
  <c r="AK11" i="6" s="1"/>
  <c r="AK12" i="6" s="1"/>
  <c r="AE9" i="6"/>
  <c r="AE10" i="6" s="1"/>
  <c r="AE11" i="6" s="1"/>
  <c r="AE12" i="6" s="1"/>
  <c r="AH12" i="6" s="1"/>
  <c r="J11" i="6"/>
  <c r="K11" i="6" s="1"/>
  <c r="N11" i="6"/>
  <c r="O11" i="6" s="1"/>
  <c r="J12" i="6"/>
  <c r="K12" i="6" s="1"/>
  <c r="N12" i="6"/>
  <c r="AH9" i="6" l="1"/>
  <c r="AH10" i="6"/>
  <c r="AH11" i="6"/>
  <c r="AL32" i="6" l="1"/>
  <c r="AO32" i="6"/>
  <c r="AO29" i="6"/>
  <c r="AO30" i="6"/>
  <c r="AO31" i="6"/>
  <c r="AO28" i="6"/>
  <c r="AL30" i="6"/>
  <c r="AL31" i="6"/>
  <c r="AL28" i="6"/>
  <c r="AK28" i="6"/>
  <c r="Y29" i="6"/>
  <c r="AA29" i="6" s="1"/>
  <c r="AB28" i="6"/>
  <c r="AD28" i="6" s="1"/>
  <c r="AA28" i="6"/>
  <c r="AZ19" i="6"/>
  <c r="BB19" i="6" s="1"/>
  <c r="AY19" i="6"/>
  <c r="AM20" i="6"/>
  <c r="AT19" i="6"/>
  <c r="AV19" i="6" s="1"/>
  <c r="AS19" i="6"/>
  <c r="AN19" i="6"/>
  <c r="AP19" i="6" s="1"/>
  <c r="AM19" i="6"/>
  <c r="AH19" i="6"/>
  <c r="AJ19" i="6" s="1"/>
  <c r="AG19" i="6"/>
  <c r="AB19" i="6"/>
  <c r="AD19" i="6" s="1"/>
  <c r="AA19" i="6"/>
  <c r="AN18" i="6"/>
  <c r="AP18" i="6" s="1"/>
  <c r="AM18" i="6"/>
  <c r="AH18" i="6"/>
  <c r="AJ18" i="6" s="1"/>
  <c r="AG18" i="6"/>
  <c r="AB18" i="6"/>
  <c r="AD18" i="6" s="1"/>
  <c r="AA18" i="6"/>
  <c r="AZ9" i="6"/>
  <c r="BB9" i="6" s="1"/>
  <c r="AY9" i="6"/>
  <c r="AZ8" i="6"/>
  <c r="BB8" i="6" s="1"/>
  <c r="AY8" i="6"/>
  <c r="AZ7" i="6"/>
  <c r="BB7" i="6" s="1"/>
  <c r="AY7" i="6"/>
  <c r="AT9" i="6"/>
  <c r="AV9" i="6" s="1"/>
  <c r="AN9" i="6"/>
  <c r="AJ9" i="6"/>
  <c r="AG9" i="6"/>
  <c r="Y9" i="6"/>
  <c r="AA9" i="6" s="1"/>
  <c r="AT8" i="6"/>
  <c r="AV8" i="6" s="1"/>
  <c r="AS8" i="6"/>
  <c r="AN8" i="6"/>
  <c r="AP8" i="6" s="1"/>
  <c r="AM8" i="6"/>
  <c r="AJ8" i="6"/>
  <c r="AG8" i="6"/>
  <c r="AB8" i="6"/>
  <c r="AA8" i="6"/>
  <c r="AT7" i="6"/>
  <c r="AV7" i="6" s="1"/>
  <c r="AS7" i="6"/>
  <c r="AO7" i="6"/>
  <c r="AN7" i="6"/>
  <c r="AM7" i="6"/>
  <c r="AI7" i="6"/>
  <c r="AH7" i="6"/>
  <c r="AG7" i="6"/>
  <c r="AC7" i="6"/>
  <c r="AB7" i="6"/>
  <c r="AA7" i="6"/>
  <c r="AH29" i="6"/>
  <c r="AJ29" i="6" s="1"/>
  <c r="AH28" i="6"/>
  <c r="AJ28" i="6" s="1"/>
  <c r="AG28" i="6"/>
  <c r="AN27" i="6" l="1"/>
  <c r="AO27" i="6"/>
  <c r="AN28" i="6"/>
  <c r="AP28" i="6" s="1"/>
  <c r="AY10" i="6"/>
  <c r="AZ20" i="6"/>
  <c r="BB20" i="6" s="1"/>
  <c r="AS20" i="6"/>
  <c r="AT20" i="6"/>
  <c r="AV20" i="6" s="1"/>
  <c r="AJ10" i="6"/>
  <c r="AJ7" i="6"/>
  <c r="AP7" i="6"/>
  <c r="AD7" i="6"/>
  <c r="AN20" i="6"/>
  <c r="AP20" i="6" s="1"/>
  <c r="AL29" i="6"/>
  <c r="AK29" i="6"/>
  <c r="AD8" i="6"/>
  <c r="Y10" i="6"/>
  <c r="Y11" i="6" s="1"/>
  <c r="AZ10" i="6"/>
  <c r="BB10" i="6" s="1"/>
  <c r="AA20" i="6"/>
  <c r="AH20" i="6"/>
  <c r="AJ20" i="6" s="1"/>
  <c r="AG20" i="6"/>
  <c r="AG29" i="6"/>
  <c r="AB9" i="6"/>
  <c r="AB20" i="6"/>
  <c r="AD20" i="6" s="1"/>
  <c r="AY20" i="6"/>
  <c r="AB29" i="6"/>
  <c r="AD29" i="6" s="1"/>
  <c r="Y30" i="6"/>
  <c r="AY21" i="6"/>
  <c r="AZ21" i="6"/>
  <c r="BB21" i="6" s="1"/>
  <c r="AA21" i="6"/>
  <c r="AB21" i="6"/>
  <c r="AD21" i="6" s="1"/>
  <c r="AG21" i="6"/>
  <c r="AH21" i="6"/>
  <c r="AJ21" i="6" s="1"/>
  <c r="AP9" i="6"/>
  <c r="AM9" i="6"/>
  <c r="AS9" i="6"/>
  <c r="AG10" i="6"/>
  <c r="AM28" i="6"/>
  <c r="N10" i="6"/>
  <c r="O10" i="6" s="1"/>
  <c r="J10" i="6"/>
  <c r="K10" i="6" s="1"/>
  <c r="R9" i="6"/>
  <c r="N9" i="6"/>
  <c r="O9" i="6" s="1"/>
  <c r="J9" i="6"/>
  <c r="K9" i="6" s="1"/>
  <c r="R8" i="6"/>
  <c r="N8" i="6"/>
  <c r="O8" i="6" s="1"/>
  <c r="J8" i="6"/>
  <c r="K8" i="6" s="1"/>
  <c r="N7" i="6"/>
  <c r="O7" i="6" s="1"/>
  <c r="AP27" i="6" l="1"/>
  <c r="AS11" i="6"/>
  <c r="AT11" i="6"/>
  <c r="AV11" i="6" s="1"/>
  <c r="AY11" i="6"/>
  <c r="AZ11" i="6"/>
  <c r="BB11" i="6" s="1"/>
  <c r="AG11" i="6"/>
  <c r="AJ11" i="6"/>
  <c r="AM11" i="6"/>
  <c r="AN11" i="6"/>
  <c r="AP11" i="6" s="1"/>
  <c r="AA11" i="6"/>
  <c r="AB11" i="6"/>
  <c r="AD11" i="6" s="1"/>
  <c r="Y12" i="6"/>
  <c r="AA10" i="6"/>
  <c r="AM29" i="6"/>
  <c r="AB10" i="6"/>
  <c r="AK30" i="6"/>
  <c r="AM30" i="6" s="1"/>
  <c r="AN29" i="6"/>
  <c r="AP29" i="6" s="1"/>
  <c r="AD9" i="6"/>
  <c r="AA30" i="6"/>
  <c r="AB30" i="6"/>
  <c r="AD30" i="6" s="1"/>
  <c r="Y31" i="6"/>
  <c r="AZ22" i="6"/>
  <c r="BB22" i="6" s="1"/>
  <c r="AY22" i="6"/>
  <c r="AS21" i="6"/>
  <c r="AT21" i="6"/>
  <c r="AV21" i="6" s="1"/>
  <c r="AA22" i="6"/>
  <c r="AB22" i="6"/>
  <c r="AD22" i="6" s="1"/>
  <c r="AM21" i="6"/>
  <c r="AN21" i="6"/>
  <c r="AP21" i="6" s="1"/>
  <c r="AG22" i="6"/>
  <c r="AH22" i="6"/>
  <c r="AJ22" i="6" s="1"/>
  <c r="AN10" i="6"/>
  <c r="AM10" i="6"/>
  <c r="AT10" i="6"/>
  <c r="AV10" i="6" s="1"/>
  <c r="AS10" i="6"/>
  <c r="AH30" i="6"/>
  <c r="AJ30" i="6" s="1"/>
  <c r="AG30" i="6"/>
  <c r="AY12" i="6" l="1"/>
  <c r="AZ12" i="6"/>
  <c r="BB12" i="6" s="1"/>
  <c r="AG12" i="6"/>
  <c r="AJ12" i="6"/>
  <c r="AM12" i="6"/>
  <c r="AN12" i="6"/>
  <c r="AP12" i="6" s="1"/>
  <c r="AA12" i="6"/>
  <c r="AB12" i="6"/>
  <c r="AS12" i="6"/>
  <c r="AT12" i="6"/>
  <c r="AV12" i="6" s="1"/>
  <c r="AK31" i="6"/>
  <c r="AM31" i="6" s="1"/>
  <c r="AN30" i="6"/>
  <c r="AP30" i="6" s="1"/>
  <c r="AD10" i="6"/>
  <c r="AA31" i="6"/>
  <c r="AB31" i="6"/>
  <c r="AD31" i="6" s="1"/>
  <c r="Y32" i="6"/>
  <c r="AK32" i="6" s="1"/>
  <c r="AM22" i="6"/>
  <c r="AN22" i="6"/>
  <c r="AP22" i="6" s="1"/>
  <c r="AS22" i="6"/>
  <c r="AT22" i="6"/>
  <c r="AV22" i="6" s="1"/>
  <c r="AP10" i="6"/>
  <c r="AH31" i="6"/>
  <c r="AJ31" i="6" s="1"/>
  <c r="AG31" i="6"/>
  <c r="AD12" i="6" l="1"/>
  <c r="AM32" i="6"/>
  <c r="AN31" i="6"/>
  <c r="AP31" i="6" s="1"/>
  <c r="AA32" i="6"/>
  <c r="AB32" i="6"/>
  <c r="AD32" i="6" s="1"/>
  <c r="AH32" i="6"/>
  <c r="AJ32" i="6" s="1"/>
  <c r="AG32" i="6"/>
  <c r="AN32" i="6" l="1"/>
  <c r="AP32" i="6" s="1"/>
</calcChain>
</file>

<file path=xl/sharedStrings.xml><?xml version="1.0" encoding="utf-8"?>
<sst xmlns="http://schemas.openxmlformats.org/spreadsheetml/2006/main" count="382" uniqueCount="65">
  <si>
    <t>生年月日</t>
    <rPh sb="0" eb="2">
      <t>セイネン</t>
    </rPh>
    <rPh sb="2" eb="4">
      <t>ガッピ</t>
    </rPh>
    <phoneticPr fontId="1"/>
  </si>
  <si>
    <t>転入日</t>
    <rPh sb="0" eb="2">
      <t>テンニュウ</t>
    </rPh>
    <rPh sb="2" eb="3">
      <t>ビ</t>
    </rPh>
    <phoneticPr fontId="1"/>
  </si>
  <si>
    <t>採用日</t>
    <rPh sb="0" eb="2">
      <t>サイヨウ</t>
    </rPh>
    <rPh sb="2" eb="3">
      <t>ビ</t>
    </rPh>
    <phoneticPr fontId="1"/>
  </si>
  <si>
    <t>氏名</t>
    <rPh sb="0" eb="2">
      <t>シメイ</t>
    </rPh>
    <phoneticPr fontId="1"/>
  </si>
  <si>
    <t>フリガナ</t>
    <phoneticPr fontId="1"/>
  </si>
  <si>
    <t>申請期限日</t>
    <rPh sb="0" eb="2">
      <t>シンセイ</t>
    </rPh>
    <rPh sb="2" eb="4">
      <t>キゲン</t>
    </rPh>
    <rPh sb="4" eb="5">
      <t>ビ</t>
    </rPh>
    <phoneticPr fontId="1"/>
  </si>
  <si>
    <t>社員種別</t>
    <rPh sb="0" eb="2">
      <t>シャイン</t>
    </rPh>
    <rPh sb="2" eb="4">
      <t>シュベツ</t>
    </rPh>
    <phoneticPr fontId="1"/>
  </si>
  <si>
    <t>※パート社員の「正社員と同等の勤務形態」の確認は、「勤務日数」及び「勤務時間」で判断する。</t>
    <rPh sb="4" eb="6">
      <t>シャイン</t>
    </rPh>
    <rPh sb="8" eb="11">
      <t>セイシャイン</t>
    </rPh>
    <rPh sb="12" eb="14">
      <t>ドウトウ</t>
    </rPh>
    <rPh sb="15" eb="17">
      <t>キンム</t>
    </rPh>
    <rPh sb="17" eb="19">
      <t>ケイタイ</t>
    </rPh>
    <rPh sb="21" eb="23">
      <t>カクニン</t>
    </rPh>
    <rPh sb="26" eb="28">
      <t>キンム</t>
    </rPh>
    <rPh sb="28" eb="30">
      <t>ニッスウ</t>
    </rPh>
    <rPh sb="31" eb="32">
      <t>オヨ</t>
    </rPh>
    <rPh sb="34" eb="36">
      <t>キンム</t>
    </rPh>
    <rPh sb="36" eb="38">
      <t>ジカン</t>
    </rPh>
    <rPh sb="40" eb="42">
      <t>ハンダン</t>
    </rPh>
    <phoneticPr fontId="1"/>
  </si>
  <si>
    <t>正規</t>
    <rPh sb="0" eb="2">
      <t>セイキ</t>
    </rPh>
    <phoneticPr fontId="1"/>
  </si>
  <si>
    <t>日数</t>
    <rPh sb="0" eb="2">
      <t>ニッスウ</t>
    </rPh>
    <phoneticPr fontId="1"/>
  </si>
  <si>
    <t>時間</t>
    <rPh sb="0" eb="2">
      <t>ジカン</t>
    </rPh>
    <phoneticPr fontId="1"/>
  </si>
  <si>
    <t>実績</t>
    <rPh sb="0" eb="2">
      <t>ジッセキ</t>
    </rPh>
    <phoneticPr fontId="1"/>
  </si>
  <si>
    <t>割合</t>
    <rPh sb="0" eb="2">
      <t>ワリアイ</t>
    </rPh>
    <phoneticPr fontId="1"/>
  </si>
  <si>
    <t>退職</t>
    <rPh sb="0" eb="2">
      <t>タイショク</t>
    </rPh>
    <phoneticPr fontId="1"/>
  </si>
  <si>
    <t>１年以上雇用している</t>
    <rPh sb="1" eb="4">
      <t>ネンイジョウ</t>
    </rPh>
    <rPh sb="4" eb="6">
      <t>コヨウ</t>
    </rPh>
    <phoneticPr fontId="1"/>
  </si>
  <si>
    <t>○</t>
    <phoneticPr fontId="1"/>
  </si>
  <si>
    <t>勤務実績１年間合計</t>
    <rPh sb="0" eb="2">
      <t>キンム</t>
    </rPh>
    <rPh sb="2" eb="4">
      <t>ジッセキ</t>
    </rPh>
    <rPh sb="5" eb="7">
      <t>ネンカン</t>
    </rPh>
    <rPh sb="7" eb="9">
      <t>ゴウケイ</t>
    </rPh>
    <phoneticPr fontId="1"/>
  </si>
  <si>
    <t>正規の勤務時間の90％以上である</t>
    <rPh sb="0" eb="2">
      <t>セイキ</t>
    </rPh>
    <rPh sb="3" eb="5">
      <t>キンム</t>
    </rPh>
    <rPh sb="5" eb="7">
      <t>ジカン</t>
    </rPh>
    <rPh sb="11" eb="13">
      <t>イジョウ</t>
    </rPh>
    <phoneticPr fontId="1"/>
  </si>
  <si>
    <t>×</t>
    <phoneticPr fontId="1"/>
  </si>
  <si>
    <t>　 パート社員は個々に契約条件が異なるため、「勤務日数」が９割を下回っていても、</t>
    <rPh sb="5" eb="7">
      <t>シャイン</t>
    </rPh>
    <rPh sb="8" eb="10">
      <t>ココ</t>
    </rPh>
    <rPh sb="11" eb="13">
      <t>ケイヤク</t>
    </rPh>
    <rPh sb="13" eb="15">
      <t>ジョウケン</t>
    </rPh>
    <rPh sb="16" eb="17">
      <t>コト</t>
    </rPh>
    <rPh sb="23" eb="25">
      <t>キンム</t>
    </rPh>
    <rPh sb="25" eb="27">
      <t>ニッスウ</t>
    </rPh>
    <rPh sb="30" eb="31">
      <t>ワリ</t>
    </rPh>
    <rPh sb="32" eb="34">
      <t>シタマワ</t>
    </rPh>
    <phoneticPr fontId="1"/>
  </si>
  <si>
    <t>豊田市民</t>
    <rPh sb="0" eb="2">
      <t>トヨタ</t>
    </rPh>
    <rPh sb="2" eb="4">
      <t>シミン</t>
    </rPh>
    <phoneticPr fontId="1"/>
  </si>
  <si>
    <t xml:space="preserve">雇用保険
被保険者
</t>
    <phoneticPr fontId="1"/>
  </si>
  <si>
    <t>○</t>
    <phoneticPr fontId="1"/>
  </si>
  <si>
    <t>雇用促進奨励金対象者一覧</t>
    <rPh sb="0" eb="2">
      <t>コヨウ</t>
    </rPh>
    <rPh sb="2" eb="4">
      <t>ソクシン</t>
    </rPh>
    <rPh sb="4" eb="7">
      <t>ショウレイキン</t>
    </rPh>
    <rPh sb="7" eb="9">
      <t>タイショウ</t>
    </rPh>
    <rPh sb="9" eb="10">
      <t>シャ</t>
    </rPh>
    <rPh sb="10" eb="12">
      <t>イチラン</t>
    </rPh>
    <phoneticPr fontId="1"/>
  </si>
  <si>
    <t>転入日が
採用日
よりも前か</t>
    <rPh sb="0" eb="2">
      <t>テンニュウ</t>
    </rPh>
    <rPh sb="2" eb="3">
      <t>ビ</t>
    </rPh>
    <rPh sb="5" eb="7">
      <t>サイヨウ</t>
    </rPh>
    <rPh sb="7" eb="8">
      <t>ビ</t>
    </rPh>
    <rPh sb="12" eb="13">
      <t>マエ</t>
    </rPh>
    <phoneticPr fontId="1"/>
  </si>
  <si>
    <t>転入日から6/25</t>
    <rPh sb="0" eb="2">
      <t>テンニュウ</t>
    </rPh>
    <rPh sb="2" eb="3">
      <t>ビ</t>
    </rPh>
    <phoneticPr fontId="1"/>
  </si>
  <si>
    <t>操業開始日</t>
    <rPh sb="0" eb="2">
      <t>ソウギョウ</t>
    </rPh>
    <rPh sb="2" eb="5">
      <t>カイシビ</t>
    </rPh>
    <phoneticPr fontId="1"/>
  </si>
  <si>
    <t>操業開始日
以降の採用か</t>
    <rPh sb="0" eb="2">
      <t>ソウギョウ</t>
    </rPh>
    <rPh sb="2" eb="4">
      <t>カイシ</t>
    </rPh>
    <rPh sb="4" eb="5">
      <t>ビ</t>
    </rPh>
    <rPh sb="6" eb="8">
      <t>イコウ</t>
    </rPh>
    <rPh sb="9" eb="11">
      <t>サイヨウ</t>
    </rPh>
    <phoneticPr fontId="1"/>
  </si>
  <si>
    <t>×</t>
    <phoneticPr fontId="1"/>
  </si>
  <si>
    <t>操業開始日
から6/25</t>
    <rPh sb="0" eb="2">
      <t>ソウギョウ</t>
    </rPh>
    <rPh sb="2" eb="4">
      <t>カイシ</t>
    </rPh>
    <rPh sb="4" eb="5">
      <t>ヒ</t>
    </rPh>
    <phoneticPr fontId="1"/>
  </si>
  <si>
    <t>採用日
から6/25</t>
    <rPh sb="0" eb="2">
      <t>サイヨウ</t>
    </rPh>
    <rPh sb="2" eb="3">
      <t>ビ</t>
    </rPh>
    <phoneticPr fontId="1"/>
  </si>
  <si>
    <t>-</t>
    <phoneticPr fontId="1"/>
  </si>
  <si>
    <t>1月</t>
    <rPh sb="1" eb="2">
      <t>ツキ</t>
    </rPh>
    <phoneticPr fontId="1"/>
  </si>
  <si>
    <t>24日</t>
    <rPh sb="2" eb="3">
      <t>ニチ</t>
    </rPh>
    <phoneticPr fontId="1"/>
  </si>
  <si>
    <t>勤務場所の
分かる書類</t>
    <rPh sb="0" eb="2">
      <t>キンム</t>
    </rPh>
    <rPh sb="2" eb="4">
      <t>バショ</t>
    </rPh>
    <rPh sb="6" eb="7">
      <t>ワ</t>
    </rPh>
    <rPh sb="9" eb="11">
      <t>ショルイ</t>
    </rPh>
    <phoneticPr fontId="1"/>
  </si>
  <si>
    <t>正規の勤務日数の90％以上である</t>
    <rPh sb="0" eb="2">
      <t>セイキ</t>
    </rPh>
    <rPh sb="3" eb="5">
      <t>キンム</t>
    </rPh>
    <rPh sb="5" eb="7">
      <t>ニッスウ</t>
    </rPh>
    <rPh sb="11" eb="13">
      <t>イジョウ</t>
    </rPh>
    <phoneticPr fontId="1"/>
  </si>
  <si>
    <t>平成○○年４月</t>
    <rPh sb="0" eb="2">
      <t>ヘイセイ</t>
    </rPh>
    <rPh sb="4" eb="5">
      <t>ネン</t>
    </rPh>
    <rPh sb="6" eb="7">
      <t>ツキ</t>
    </rPh>
    <phoneticPr fontId="1"/>
  </si>
  <si>
    <t>平成○○年５月</t>
    <rPh sb="0" eb="2">
      <t>ヘイセイ</t>
    </rPh>
    <rPh sb="4" eb="5">
      <t>ネン</t>
    </rPh>
    <rPh sb="6" eb="7">
      <t>ツキ</t>
    </rPh>
    <phoneticPr fontId="1"/>
  </si>
  <si>
    <t>平成○○年６月</t>
    <rPh sb="0" eb="2">
      <t>ヘイセイ</t>
    </rPh>
    <rPh sb="4" eb="5">
      <t>ネン</t>
    </rPh>
    <rPh sb="6" eb="7">
      <t>ツキ</t>
    </rPh>
    <phoneticPr fontId="1"/>
  </si>
  <si>
    <t>平成○○年７月</t>
    <rPh sb="0" eb="2">
      <t>ヘイセイ</t>
    </rPh>
    <rPh sb="4" eb="5">
      <t>ネン</t>
    </rPh>
    <rPh sb="6" eb="7">
      <t>ツキ</t>
    </rPh>
    <phoneticPr fontId="1"/>
  </si>
  <si>
    <t>平成○○年８月</t>
    <rPh sb="0" eb="2">
      <t>ヘイセイ</t>
    </rPh>
    <rPh sb="4" eb="5">
      <t>ネン</t>
    </rPh>
    <rPh sb="6" eb="7">
      <t>ツキ</t>
    </rPh>
    <phoneticPr fontId="1"/>
  </si>
  <si>
    <t>平成○○年９月</t>
    <rPh sb="0" eb="2">
      <t>ヘイセイ</t>
    </rPh>
    <rPh sb="4" eb="5">
      <t>ネン</t>
    </rPh>
    <rPh sb="6" eb="7">
      <t>ツキ</t>
    </rPh>
    <phoneticPr fontId="1"/>
  </si>
  <si>
    <t>平成○○年１０月</t>
    <rPh sb="0" eb="2">
      <t>ヘイセイ</t>
    </rPh>
    <rPh sb="4" eb="5">
      <t>ネン</t>
    </rPh>
    <rPh sb="7" eb="8">
      <t>ツキ</t>
    </rPh>
    <phoneticPr fontId="1"/>
  </si>
  <si>
    <t>平成○○年１１月</t>
    <rPh sb="0" eb="2">
      <t>ヘイセイ</t>
    </rPh>
    <rPh sb="4" eb="5">
      <t>ネン</t>
    </rPh>
    <rPh sb="7" eb="8">
      <t>ツキ</t>
    </rPh>
    <phoneticPr fontId="1"/>
  </si>
  <si>
    <t>平成○○年１２月</t>
    <rPh sb="0" eb="2">
      <t>ヘイセイ</t>
    </rPh>
    <rPh sb="4" eb="5">
      <t>ネン</t>
    </rPh>
    <rPh sb="7" eb="8">
      <t>ツキ</t>
    </rPh>
    <phoneticPr fontId="1"/>
  </si>
  <si>
    <t>平成○○年１月</t>
    <rPh sb="0" eb="2">
      <t>ヘイセイ</t>
    </rPh>
    <rPh sb="4" eb="5">
      <t>ネン</t>
    </rPh>
    <rPh sb="6" eb="7">
      <t>ツキ</t>
    </rPh>
    <phoneticPr fontId="1"/>
  </si>
  <si>
    <t>平成○○年２月</t>
    <rPh sb="0" eb="2">
      <t>ヘイセイ</t>
    </rPh>
    <rPh sb="4" eb="5">
      <t>ネン</t>
    </rPh>
    <rPh sb="6" eb="7">
      <t>ツキ</t>
    </rPh>
    <phoneticPr fontId="1"/>
  </si>
  <si>
    <t>平成○○年３月</t>
    <rPh sb="0" eb="2">
      <t>ヘイセイ</t>
    </rPh>
    <rPh sb="4" eb="5">
      <t>ネン</t>
    </rPh>
    <rPh sb="6" eb="7">
      <t>ツキ</t>
    </rPh>
    <phoneticPr fontId="1"/>
  </si>
  <si>
    <t>山田　太郎</t>
    <rPh sb="0" eb="2">
      <t>ヤマダ</t>
    </rPh>
    <rPh sb="3" eb="5">
      <t>タロウ</t>
    </rPh>
    <phoneticPr fontId="1"/>
  </si>
  <si>
    <t>ﾔﾏﾀﾞ　ﾀﾛｳ</t>
    <phoneticPr fontId="1"/>
  </si>
  <si>
    <t>記入例</t>
    <rPh sb="0" eb="2">
      <t>キニュウ</t>
    </rPh>
    <rPh sb="2" eb="3">
      <t>レイ</t>
    </rPh>
    <phoneticPr fontId="1"/>
  </si>
  <si>
    <t>〇</t>
    <phoneticPr fontId="1"/>
  </si>
  <si>
    <t>市民雇用奨励金対象者一覧</t>
    <rPh sb="0" eb="2">
      <t>シミン</t>
    </rPh>
    <rPh sb="2" eb="4">
      <t>コヨウ</t>
    </rPh>
    <rPh sb="4" eb="7">
      <t>ショウレイキン</t>
    </rPh>
    <rPh sb="7" eb="9">
      <t>タイショウ</t>
    </rPh>
    <rPh sb="9" eb="10">
      <t>シャ</t>
    </rPh>
    <rPh sb="10" eb="12">
      <t>イチラン</t>
    </rPh>
    <phoneticPr fontId="1"/>
  </si>
  <si>
    <t>令和○○年４月</t>
    <rPh sb="0" eb="2">
      <t>レイワ</t>
    </rPh>
    <rPh sb="4" eb="5">
      <t>ネン</t>
    </rPh>
    <rPh sb="6" eb="7">
      <t>ツキ</t>
    </rPh>
    <phoneticPr fontId="1"/>
  </si>
  <si>
    <t>令和○○年５月</t>
    <rPh sb="4" eb="5">
      <t>ネン</t>
    </rPh>
    <rPh sb="6" eb="7">
      <t>ツキ</t>
    </rPh>
    <phoneticPr fontId="1"/>
  </si>
  <si>
    <t>令和○○年６月</t>
    <rPh sb="4" eb="5">
      <t>ネン</t>
    </rPh>
    <rPh sb="6" eb="7">
      <t>ツキ</t>
    </rPh>
    <phoneticPr fontId="1"/>
  </si>
  <si>
    <t>令和○○年７月</t>
    <rPh sb="4" eb="5">
      <t>ネン</t>
    </rPh>
    <rPh sb="6" eb="7">
      <t>ツキ</t>
    </rPh>
    <phoneticPr fontId="1"/>
  </si>
  <si>
    <t>令和○○年８月</t>
    <rPh sb="4" eb="5">
      <t>ネン</t>
    </rPh>
    <rPh sb="6" eb="7">
      <t>ツキ</t>
    </rPh>
    <phoneticPr fontId="1"/>
  </si>
  <si>
    <t>令和○○年９月</t>
    <rPh sb="4" eb="5">
      <t>ネン</t>
    </rPh>
    <rPh sb="6" eb="7">
      <t>ツキ</t>
    </rPh>
    <phoneticPr fontId="1"/>
  </si>
  <si>
    <t>令和○○年１０月</t>
    <rPh sb="4" eb="5">
      <t>ネン</t>
    </rPh>
    <rPh sb="7" eb="8">
      <t>ツキ</t>
    </rPh>
    <phoneticPr fontId="1"/>
  </si>
  <si>
    <t>令和○○年１１月</t>
    <rPh sb="4" eb="5">
      <t>ネン</t>
    </rPh>
    <rPh sb="7" eb="8">
      <t>ツキ</t>
    </rPh>
    <phoneticPr fontId="1"/>
  </si>
  <si>
    <t>令和○○年１２月</t>
    <rPh sb="4" eb="5">
      <t>ネン</t>
    </rPh>
    <rPh sb="7" eb="8">
      <t>ツキ</t>
    </rPh>
    <phoneticPr fontId="1"/>
  </si>
  <si>
    <t>令和○○年１月</t>
    <rPh sb="4" eb="5">
      <t>ネン</t>
    </rPh>
    <rPh sb="6" eb="7">
      <t>ツキ</t>
    </rPh>
    <phoneticPr fontId="1"/>
  </si>
  <si>
    <t>令和○○年２月</t>
    <rPh sb="4" eb="5">
      <t>ネン</t>
    </rPh>
    <rPh sb="6" eb="7">
      <t>ツキ</t>
    </rPh>
    <phoneticPr fontId="1"/>
  </si>
  <si>
    <t>令和○○年３月</t>
    <rPh sb="4" eb="5">
      <t>ネン</t>
    </rPh>
    <rPh sb="6" eb="7">
      <t>ツキ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</si>
</sst>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[$-411]ggge&quot;年&quot;m&quot;月&quot;d&quot;日&quot;;@"/>
    <numFmt numFmtId="177" formatCode="General&quot;年&quot;"/>
    <numFmt numFmtId="178" formatCode="General&quot;月&quot;"/>
    <numFmt numFmtId="179" formatCode="General&quot;日&quot;"/>
    <numFmt numFmtId="180" formatCode="0.0%"/>
  </numFmts>
  <fonts count="1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1"/>
      <name val="HG丸ｺﾞｼｯｸM-PRO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20"/>
      <color theme="1"/>
      <name val="HG丸ｺﾞｼｯｸM-PRO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0" fillId="0" borderId="0" applyFont="0" applyFill="0" applyBorder="0" applyAlignment="0" applyProtection="0">
      <alignment vertical="center"/>
    </xf>
  </cellStyleXfs>
  <cellXfs count="179">
    <xf numFmtId="0" fontId="0" fillId="0" borderId="0" xfId="0">
      <alignment vertical="center"/>
    </xf>
    <xf numFmtId="176" fontId="0" fillId="0" borderId="0" xfId="0" applyNumberFormat="1" applyAlignment="1">
      <alignment horizontal="center" vertical="center"/>
    </xf>
    <xf numFmtId="0" fontId="0" fillId="0" borderId="0" xfId="0" applyNumberFormat="1">
      <alignment vertical="center"/>
    </xf>
    <xf numFmtId="176" fontId="0" fillId="0" borderId="0" xfId="0" applyNumberFormat="1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0" fillId="0" borderId="0" xfId="0" applyFill="1">
      <alignment vertical="center"/>
    </xf>
    <xf numFmtId="0" fontId="0" fillId="0" borderId="0" xfId="0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180" fontId="0" fillId="0" borderId="0" xfId="0" applyNumberFormat="1">
      <alignment vertical="center"/>
    </xf>
    <xf numFmtId="176" fontId="0" fillId="0" borderId="1" xfId="0" applyNumberFormat="1" applyBorder="1">
      <alignment vertical="center"/>
    </xf>
    <xf numFmtId="0" fontId="0" fillId="0" borderId="1" xfId="0" applyNumberFormat="1" applyBorder="1">
      <alignment vertical="center"/>
    </xf>
    <xf numFmtId="0" fontId="2" fillId="0" borderId="0" xfId="0" applyFont="1" applyBorder="1">
      <alignment vertical="center"/>
    </xf>
    <xf numFmtId="0" fontId="0" fillId="0" borderId="0" xfId="0">
      <alignment vertical="center"/>
    </xf>
    <xf numFmtId="0" fontId="11" fillId="0" borderId="0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shrinkToFit="1"/>
    </xf>
    <xf numFmtId="0" fontId="11" fillId="0" borderId="13" xfId="0" applyFont="1" applyBorder="1" applyAlignment="1">
      <alignment horizontal="center" vertical="center" shrinkToFit="1"/>
    </xf>
    <xf numFmtId="58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76" fontId="8" fillId="2" borderId="1" xfId="0" applyNumberFormat="1" applyFont="1" applyFill="1" applyBorder="1" applyAlignment="1">
      <alignment horizontal="center" vertical="center"/>
    </xf>
    <xf numFmtId="177" fontId="9" fillId="2" borderId="1" xfId="0" applyNumberFormat="1" applyFont="1" applyFill="1" applyBorder="1" applyAlignment="1">
      <alignment horizontal="right" vertical="center"/>
    </xf>
    <xf numFmtId="178" fontId="9" fillId="2" borderId="1" xfId="0" applyNumberFormat="1" applyFont="1" applyFill="1" applyBorder="1" applyAlignment="1">
      <alignment horizontal="right" vertical="center"/>
    </xf>
    <xf numFmtId="0" fontId="7" fillId="2" borderId="1" xfId="0" applyFont="1" applyFill="1" applyBorder="1">
      <alignment vertical="center"/>
    </xf>
    <xf numFmtId="180" fontId="0" fillId="2" borderId="1" xfId="0" applyNumberFormat="1" applyFill="1" applyBorder="1" applyAlignment="1">
      <alignment horizontal="center" vertical="center" wrapText="1"/>
    </xf>
    <xf numFmtId="180" fontId="0" fillId="2" borderId="24" xfId="0" applyNumberFormat="1" applyFill="1" applyBorder="1" applyAlignment="1">
      <alignment horizontal="center" vertical="center" wrapText="1"/>
    </xf>
    <xf numFmtId="0" fontId="9" fillId="2" borderId="1" xfId="0" applyFont="1" applyFill="1" applyBorder="1">
      <alignment vertical="center"/>
    </xf>
    <xf numFmtId="180" fontId="9" fillId="2" borderId="1" xfId="0" applyNumberFormat="1" applyFont="1" applyFill="1" applyBorder="1">
      <alignment vertical="center"/>
    </xf>
    <xf numFmtId="180" fontId="9" fillId="2" borderId="24" xfId="0" applyNumberFormat="1" applyFont="1" applyFill="1" applyBorder="1">
      <alignment vertical="center"/>
    </xf>
    <xf numFmtId="0" fontId="9" fillId="2" borderId="23" xfId="0" applyFont="1" applyFill="1" applyBorder="1">
      <alignment vertical="center"/>
    </xf>
    <xf numFmtId="0" fontId="12" fillId="2" borderId="1" xfId="0" applyFont="1" applyFill="1" applyBorder="1">
      <alignment vertical="center"/>
    </xf>
    <xf numFmtId="180" fontId="12" fillId="2" borderId="1" xfId="0" applyNumberFormat="1" applyFont="1" applyFill="1" applyBorder="1">
      <alignment vertical="center"/>
    </xf>
    <xf numFmtId="180" fontId="12" fillId="2" borderId="24" xfId="0" applyNumberFormat="1" applyFont="1" applyFill="1" applyBorder="1">
      <alignment vertical="center"/>
    </xf>
    <xf numFmtId="0" fontId="0" fillId="2" borderId="1" xfId="0" applyFont="1" applyFill="1" applyBorder="1" applyAlignment="1">
      <alignment horizontal="center" vertical="center" wrapText="1"/>
    </xf>
    <xf numFmtId="180" fontId="12" fillId="2" borderId="24" xfId="0" applyNumberFormat="1" applyFont="1" applyFill="1" applyBorder="1" applyAlignment="1">
      <alignment horizontal="center" vertical="center" wrapText="1"/>
    </xf>
    <xf numFmtId="180" fontId="12" fillId="2" borderId="1" xfId="0" applyNumberFormat="1" applyFont="1" applyFill="1" applyBorder="1" applyAlignment="1">
      <alignment horizontal="center" vertical="center" wrapText="1"/>
    </xf>
    <xf numFmtId="180" fontId="0" fillId="2" borderId="24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180" fontId="9" fillId="2" borderId="24" xfId="0" applyNumberFormat="1" applyFont="1" applyFill="1" applyBorder="1" applyAlignment="1">
      <alignment horizontal="center" vertical="center" wrapText="1"/>
    </xf>
    <xf numFmtId="180" fontId="9" fillId="2" borderId="1" xfId="0" applyNumberFormat="1" applyFont="1" applyFill="1" applyBorder="1" applyAlignment="1">
      <alignment horizontal="center" vertical="center" wrapText="1"/>
    </xf>
    <xf numFmtId="38" fontId="9" fillId="2" borderId="1" xfId="1" applyFont="1" applyFill="1" applyBorder="1">
      <alignment vertical="center"/>
    </xf>
    <xf numFmtId="176" fontId="6" fillId="2" borderId="3" xfId="0" applyNumberFormat="1" applyFont="1" applyFill="1" applyBorder="1" applyAlignment="1">
      <alignment horizontal="center" vertical="center"/>
    </xf>
    <xf numFmtId="176" fontId="8" fillId="2" borderId="2" xfId="0" applyNumberFormat="1" applyFont="1" applyFill="1" applyBorder="1" applyAlignment="1">
      <alignment horizontal="center" vertical="center" shrinkToFit="1"/>
    </xf>
    <xf numFmtId="176" fontId="8" fillId="2" borderId="3" xfId="0" applyNumberFormat="1" applyFont="1" applyFill="1" applyBorder="1" applyAlignment="1">
      <alignment horizontal="center" vertical="center"/>
    </xf>
    <xf numFmtId="176" fontId="8" fillId="2" borderId="1" xfId="0" applyNumberFormat="1" applyFont="1" applyFill="1" applyBorder="1" applyAlignment="1">
      <alignment horizontal="center" vertical="center" shrinkToFit="1"/>
    </xf>
    <xf numFmtId="177" fontId="7" fillId="2" borderId="1" xfId="0" applyNumberFormat="1" applyFont="1" applyFill="1" applyBorder="1">
      <alignment vertical="center"/>
    </xf>
    <xf numFmtId="178" fontId="7" fillId="2" borderId="1" xfId="0" applyNumberFormat="1" applyFont="1" applyFill="1" applyBorder="1">
      <alignment vertical="center"/>
    </xf>
    <xf numFmtId="179" fontId="7" fillId="2" borderId="1" xfId="0" applyNumberFormat="1" applyFont="1" applyFill="1" applyBorder="1">
      <alignment vertical="center"/>
    </xf>
    <xf numFmtId="179" fontId="9" fillId="2" borderId="1" xfId="0" applyNumberFormat="1" applyFont="1" applyFill="1" applyBorder="1" applyAlignment="1">
      <alignment horizontal="right" vertical="center"/>
    </xf>
    <xf numFmtId="179" fontId="8" fillId="2" borderId="1" xfId="0" applyNumberFormat="1" applyFont="1" applyFill="1" applyBorder="1" applyAlignment="1">
      <alignment horizontal="center" vertical="center"/>
    </xf>
    <xf numFmtId="179" fontId="9" fillId="2" borderId="1" xfId="0" applyNumberFormat="1" applyFont="1" applyFill="1" applyBorder="1" applyAlignment="1">
      <alignment horizontal="center" vertical="center"/>
    </xf>
    <xf numFmtId="0" fontId="7" fillId="2" borderId="1" xfId="0" applyNumberFormat="1" applyFont="1" applyFill="1" applyBorder="1">
      <alignment vertical="center"/>
    </xf>
    <xf numFmtId="0" fontId="7" fillId="2" borderId="2" xfId="0" applyFont="1" applyFill="1" applyBorder="1">
      <alignment vertical="center"/>
    </xf>
    <xf numFmtId="177" fontId="7" fillId="2" borderId="1" xfId="0" applyNumberFormat="1" applyFont="1" applyFill="1" applyBorder="1" applyAlignment="1">
      <alignment horizontal="right" vertical="center"/>
    </xf>
    <xf numFmtId="178" fontId="7" fillId="2" borderId="1" xfId="0" applyNumberFormat="1" applyFont="1" applyFill="1" applyBorder="1" applyAlignment="1">
      <alignment horizontal="right" vertical="center"/>
    </xf>
    <xf numFmtId="179" fontId="7" fillId="2" borderId="1" xfId="0" applyNumberFormat="1" applyFont="1" applyFill="1" applyBorder="1" applyAlignment="1">
      <alignment horizontal="right" vertical="center"/>
    </xf>
    <xf numFmtId="0" fontId="0" fillId="2" borderId="23" xfId="0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shrinkToFit="1"/>
    </xf>
    <xf numFmtId="0" fontId="0" fillId="2" borderId="21" xfId="0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0" fontId="8" fillId="0" borderId="21" xfId="0" applyFont="1" applyBorder="1" applyAlignment="1">
      <alignment horizontal="center" vertical="center" shrinkToFit="1"/>
    </xf>
    <xf numFmtId="0" fontId="8" fillId="0" borderId="28" xfId="0" applyFont="1" applyBorder="1" applyAlignment="1">
      <alignment horizontal="center" vertical="center" shrinkToFit="1"/>
    </xf>
    <xf numFmtId="0" fontId="0" fillId="2" borderId="23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180" fontId="0" fillId="0" borderId="0" xfId="0" applyNumberFormat="1" applyBorder="1" applyAlignment="1">
      <alignment vertical="center" wrapText="1"/>
    </xf>
    <xf numFmtId="0" fontId="0" fillId="0" borderId="0" xfId="0" applyBorder="1" applyAlignment="1">
      <alignment vertical="center"/>
    </xf>
    <xf numFmtId="176" fontId="8" fillId="5" borderId="1" xfId="0" applyNumberFormat="1" applyFont="1" applyFill="1" applyBorder="1" applyAlignment="1">
      <alignment horizontal="center" vertical="center"/>
    </xf>
    <xf numFmtId="177" fontId="7" fillId="5" borderId="1" xfId="0" applyNumberFormat="1" applyFont="1" applyFill="1" applyBorder="1">
      <alignment vertical="center"/>
    </xf>
    <xf numFmtId="178" fontId="7" fillId="5" borderId="1" xfId="0" applyNumberFormat="1" applyFont="1" applyFill="1" applyBorder="1">
      <alignment vertical="center"/>
    </xf>
    <xf numFmtId="179" fontId="7" fillId="5" borderId="1" xfId="0" applyNumberFormat="1" applyFont="1" applyFill="1" applyBorder="1">
      <alignment vertical="center"/>
    </xf>
    <xf numFmtId="0" fontId="9" fillId="5" borderId="1" xfId="0" applyFont="1" applyFill="1" applyBorder="1">
      <alignment vertical="center"/>
    </xf>
    <xf numFmtId="180" fontId="9" fillId="5" borderId="1" xfId="0" applyNumberFormat="1" applyFont="1" applyFill="1" applyBorder="1">
      <alignment vertical="center"/>
    </xf>
    <xf numFmtId="38" fontId="9" fillId="5" borderId="1" xfId="1" applyFont="1" applyFill="1" applyBorder="1">
      <alignment vertical="center"/>
    </xf>
    <xf numFmtId="176" fontId="8" fillId="5" borderId="3" xfId="0" applyNumberFormat="1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2" fillId="5" borderId="0" xfId="0" applyFont="1" applyFill="1" applyBorder="1">
      <alignment vertical="center"/>
    </xf>
    <xf numFmtId="0" fontId="8" fillId="5" borderId="21" xfId="0" applyFont="1" applyFill="1" applyBorder="1" applyAlignment="1">
      <alignment vertical="center" shrinkToFit="1"/>
    </xf>
    <xf numFmtId="176" fontId="6" fillId="5" borderId="2" xfId="0" applyNumberFormat="1" applyFont="1" applyFill="1" applyBorder="1" applyAlignment="1">
      <alignment horizontal="left" vertical="center" shrinkToFit="1"/>
    </xf>
    <xf numFmtId="176" fontId="6" fillId="5" borderId="21" xfId="0" applyNumberFormat="1" applyFont="1" applyFill="1" applyBorder="1" applyAlignment="1">
      <alignment horizontal="left" vertical="center" shrinkToFit="1"/>
    </xf>
    <xf numFmtId="176" fontId="6" fillId="5" borderId="3" xfId="0" applyNumberFormat="1" applyFont="1" applyFill="1" applyBorder="1">
      <alignment vertical="center"/>
    </xf>
    <xf numFmtId="176" fontId="6" fillId="5" borderId="1" xfId="0" applyNumberFormat="1" applyFont="1" applyFill="1" applyBorder="1">
      <alignment vertical="center"/>
    </xf>
    <xf numFmtId="176" fontId="8" fillId="5" borderId="1" xfId="0" applyNumberFormat="1" applyFont="1" applyFill="1" applyBorder="1">
      <alignment vertical="center"/>
    </xf>
    <xf numFmtId="177" fontId="9" fillId="5" borderId="1" xfId="0" applyNumberFormat="1" applyFont="1" applyFill="1" applyBorder="1">
      <alignment vertical="center"/>
    </xf>
    <xf numFmtId="178" fontId="9" fillId="5" borderId="1" xfId="0" applyNumberFormat="1" applyFont="1" applyFill="1" applyBorder="1">
      <alignment vertical="center"/>
    </xf>
    <xf numFmtId="179" fontId="9" fillId="5" borderId="1" xfId="0" applyNumberFormat="1" applyFont="1" applyFill="1" applyBorder="1">
      <alignment vertical="center"/>
    </xf>
    <xf numFmtId="0" fontId="7" fillId="5" borderId="1" xfId="0" applyFont="1" applyFill="1" applyBorder="1">
      <alignment vertical="center"/>
    </xf>
    <xf numFmtId="0" fontId="7" fillId="5" borderId="1" xfId="0" applyNumberFormat="1" applyFont="1" applyFill="1" applyBorder="1">
      <alignment vertical="center"/>
    </xf>
    <xf numFmtId="0" fontId="7" fillId="5" borderId="2" xfId="0" applyFont="1" applyFill="1" applyBorder="1">
      <alignment vertical="center"/>
    </xf>
    <xf numFmtId="0" fontId="9" fillId="5" borderId="23" xfId="0" applyFont="1" applyFill="1" applyBorder="1">
      <alignment vertical="center"/>
    </xf>
    <xf numFmtId="180" fontId="9" fillId="5" borderId="24" xfId="0" applyNumberFormat="1" applyFont="1" applyFill="1" applyBorder="1">
      <alignment vertical="center"/>
    </xf>
    <xf numFmtId="0" fontId="12" fillId="5" borderId="1" xfId="0" applyFont="1" applyFill="1" applyBorder="1">
      <alignment vertical="center"/>
    </xf>
    <xf numFmtId="180" fontId="12" fillId="5" borderId="24" xfId="0" applyNumberFormat="1" applyFont="1" applyFill="1" applyBorder="1">
      <alignment vertical="center"/>
    </xf>
    <xf numFmtId="180" fontId="12" fillId="5" borderId="1" xfId="0" applyNumberFormat="1" applyFont="1" applyFill="1" applyBorder="1">
      <alignment vertical="center"/>
    </xf>
    <xf numFmtId="0" fontId="0" fillId="2" borderId="23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176" fontId="8" fillId="2" borderId="1" xfId="0" applyNumberFormat="1" applyFont="1" applyFill="1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9" fillId="2" borderId="23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9" fillId="2" borderId="26" xfId="0" applyFont="1" applyFill="1" applyBorder="1" applyAlignment="1">
      <alignment horizontal="center" vertical="center"/>
    </xf>
    <xf numFmtId="0" fontId="9" fillId="2" borderId="29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shrinkToFit="1"/>
    </xf>
    <xf numFmtId="0" fontId="2" fillId="0" borderId="21" xfId="0" applyFont="1" applyBorder="1" applyAlignment="1">
      <alignment horizontal="center" vertical="center" shrinkToFit="1"/>
    </xf>
    <xf numFmtId="0" fontId="2" fillId="0" borderId="27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0" fillId="4" borderId="15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0" fillId="2" borderId="25" xfId="0" applyFill="1" applyBorder="1" applyAlignment="1">
      <alignment horizontal="center" vertical="center" wrapText="1"/>
    </xf>
    <xf numFmtId="0" fontId="0" fillId="2" borderId="34" xfId="0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0" fillId="2" borderId="36" xfId="0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 shrinkToFit="1"/>
    </xf>
    <xf numFmtId="58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2" borderId="6" xfId="0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1" xfId="0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 shrinkToFit="1"/>
    </xf>
    <xf numFmtId="0" fontId="2" fillId="0" borderId="8" xfId="0" applyFont="1" applyBorder="1" applyAlignment="1">
      <alignment horizontal="center" vertical="center" wrapText="1" shrinkToFit="1"/>
    </xf>
    <xf numFmtId="0" fontId="2" fillId="0" borderId="9" xfId="0" applyFont="1" applyBorder="1" applyAlignment="1">
      <alignment horizontal="center" vertical="center" wrapText="1" shrinkToFit="1"/>
    </xf>
    <xf numFmtId="0" fontId="2" fillId="0" borderId="10" xfId="0" applyFont="1" applyBorder="1" applyAlignment="1">
      <alignment horizontal="center" vertical="center" wrapText="1" shrinkToFit="1"/>
    </xf>
    <xf numFmtId="0" fontId="2" fillId="0" borderId="0" xfId="0" applyFont="1" applyBorder="1" applyAlignment="1">
      <alignment horizontal="center" vertical="center" wrapText="1" shrinkToFit="1"/>
    </xf>
    <xf numFmtId="0" fontId="2" fillId="0" borderId="11" xfId="0" applyFont="1" applyBorder="1" applyAlignment="1">
      <alignment horizontal="center" vertical="center" wrapText="1" shrinkToFit="1"/>
    </xf>
    <xf numFmtId="0" fontId="2" fillId="0" borderId="12" xfId="0" applyFont="1" applyBorder="1" applyAlignment="1">
      <alignment horizontal="center" vertical="center" wrapText="1" shrinkToFit="1"/>
    </xf>
    <xf numFmtId="0" fontId="2" fillId="0" borderId="13" xfId="0" applyFont="1" applyBorder="1" applyAlignment="1">
      <alignment horizontal="center" vertical="center" wrapText="1" shrinkToFit="1"/>
    </xf>
    <xf numFmtId="0" fontId="2" fillId="0" borderId="14" xfId="0" applyFont="1" applyBorder="1" applyAlignment="1">
      <alignment horizontal="center" vertical="center" wrapText="1" shrinkToFit="1"/>
    </xf>
    <xf numFmtId="0" fontId="2" fillId="0" borderId="4" xfId="0" applyFont="1" applyBorder="1" applyAlignment="1">
      <alignment horizontal="center" vertical="center" wrapText="1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0" fillId="0" borderId="1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76" fontId="3" fillId="0" borderId="3" xfId="0" applyNumberFormat="1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/>
    </xf>
    <xf numFmtId="176" fontId="3" fillId="0" borderId="6" xfId="0" applyNumberFormat="1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 shrinkToFit="1"/>
    </xf>
    <xf numFmtId="176" fontId="3" fillId="0" borderId="18" xfId="0" applyNumberFormat="1" applyFont="1" applyBorder="1" applyAlignment="1">
      <alignment horizontal="center" vertical="center" shrinkToFit="1"/>
    </xf>
    <xf numFmtId="176" fontId="3" fillId="0" borderId="19" xfId="0" applyNumberFormat="1" applyFont="1" applyBorder="1" applyAlignment="1">
      <alignment horizontal="center" vertical="center" shrinkToFit="1"/>
    </xf>
    <xf numFmtId="176" fontId="3" fillId="0" borderId="20" xfId="0" applyNumberFormat="1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shrinkToFit="1"/>
    </xf>
    <xf numFmtId="0" fontId="15" fillId="0" borderId="0" xfId="0" applyFont="1" applyBorder="1" applyAlignment="1">
      <alignment horizontal="center" vertical="center" shrinkToFit="1"/>
    </xf>
    <xf numFmtId="176" fontId="8" fillId="2" borderId="22" xfId="0" applyNumberFormat="1" applyFont="1" applyFill="1" applyBorder="1" applyAlignment="1">
      <alignment horizontal="center" vertical="center" shrinkToFit="1"/>
    </xf>
    <xf numFmtId="176" fontId="8" fillId="2" borderId="19" xfId="0" applyNumberFormat="1" applyFont="1" applyFill="1" applyBorder="1" applyAlignment="1">
      <alignment horizontal="center" vertical="center" shrinkToFit="1"/>
    </xf>
    <xf numFmtId="0" fontId="0" fillId="5" borderId="26" xfId="0" applyFill="1" applyBorder="1" applyAlignment="1">
      <alignment horizontal="center" vertical="center" wrapText="1"/>
    </xf>
    <xf numFmtId="0" fontId="0" fillId="5" borderId="29" xfId="0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80" fontId="0" fillId="0" borderId="0" xfId="0" applyNumberForma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44823</xdr:colOff>
      <xdr:row>0</xdr:row>
      <xdr:rowOff>123265</xdr:rowOff>
    </xdr:from>
    <xdr:to>
      <xdr:col>23</xdr:col>
      <xdr:colOff>112059</xdr:colOff>
      <xdr:row>2</xdr:row>
      <xdr:rowOff>201706</xdr:rowOff>
    </xdr:to>
    <xdr:sp macro="" textlink="">
      <xdr:nvSpPr>
        <xdr:cNvPr id="2" name="下矢印吹き出し 1"/>
        <xdr:cNvSpPr/>
      </xdr:nvSpPr>
      <xdr:spPr>
        <a:xfrm>
          <a:off x="2676525" y="123265"/>
          <a:ext cx="0" cy="1002366"/>
        </a:xfrm>
        <a:prstGeom prst="downArrowCallou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操業開始日以前に雇用した従業員は、操業開始日から１年以以上継続して雇用している必要あり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。</a:t>
          </a:r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44823</xdr:colOff>
      <xdr:row>0</xdr:row>
      <xdr:rowOff>123265</xdr:rowOff>
    </xdr:from>
    <xdr:to>
      <xdr:col>23</xdr:col>
      <xdr:colOff>112059</xdr:colOff>
      <xdr:row>2</xdr:row>
      <xdr:rowOff>201706</xdr:rowOff>
    </xdr:to>
    <xdr:sp macro="" textlink="">
      <xdr:nvSpPr>
        <xdr:cNvPr id="2" name="下矢印吹き出し 1"/>
        <xdr:cNvSpPr/>
      </xdr:nvSpPr>
      <xdr:spPr>
        <a:xfrm>
          <a:off x="3133725" y="123265"/>
          <a:ext cx="0" cy="992841"/>
        </a:xfrm>
        <a:prstGeom prst="downArrowCallou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操業開始日以前に雇用した従業員は、操業開始日から１年以以上継続して雇用している必要あり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。</a:t>
          </a:r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H32"/>
  <sheetViews>
    <sheetView view="pageBreakPreview" zoomScale="60" zoomScaleNormal="80" workbookViewId="0">
      <selection activeCell="AH15" sqref="AH15:AJ15"/>
    </sheetView>
  </sheetViews>
  <sheetFormatPr defaultRowHeight="13.5" x14ac:dyDescent="0.15"/>
  <cols>
    <col min="1" max="1" width="7.375" style="13" customWidth="1"/>
    <col min="2" max="2" width="16.375" style="4" customWidth="1"/>
    <col min="3" max="3" width="17.375" style="13" customWidth="1"/>
    <col min="4" max="4" width="18.375" style="1" hidden="1" customWidth="1"/>
    <col min="5" max="5" width="10.75" style="1" hidden="1" customWidth="1"/>
    <col min="6" max="6" width="11" style="3" hidden="1" customWidth="1"/>
    <col min="7" max="7" width="14.625" style="3" hidden="1" customWidth="1"/>
    <col min="8" max="8" width="22.875" style="13" hidden="1" customWidth="1"/>
    <col min="9" max="9" width="12.875" style="13" hidden="1" customWidth="1"/>
    <col min="10" max="10" width="5.375" style="13" hidden="1" customWidth="1"/>
    <col min="11" max="12" width="5.375" style="2" hidden="1" customWidth="1"/>
    <col min="13" max="13" width="19.5" style="13" hidden="1" customWidth="1"/>
    <col min="14" max="14" width="5.375" style="13" hidden="1" customWidth="1"/>
    <col min="15" max="16" width="5.375" style="2" hidden="1" customWidth="1"/>
    <col min="17" max="17" width="14.125" style="2" hidden="1" customWidth="1"/>
    <col min="18" max="20" width="5.625" style="2" hidden="1" customWidth="1"/>
    <col min="21" max="21" width="16.125" style="13" hidden="1" customWidth="1"/>
    <col min="22" max="22" width="12.5" style="13" hidden="1" customWidth="1"/>
    <col min="23" max="23" width="17.625" style="13" hidden="1" customWidth="1"/>
    <col min="24" max="24" width="12.75" style="13" hidden="1" customWidth="1"/>
    <col min="25" max="25" width="6.625" style="2" customWidth="1"/>
    <col min="26" max="26" width="6.625" style="5" customWidth="1"/>
    <col min="27" max="28" width="6.625" style="13" customWidth="1"/>
    <col min="29" max="29" width="6.625" style="9" customWidth="1"/>
    <col min="30" max="31" width="6.625" style="13" customWidth="1"/>
    <col min="32" max="32" width="6.625" style="9" customWidth="1"/>
    <col min="33" max="34" width="6.625" style="13" customWidth="1"/>
    <col min="35" max="35" width="6.625" style="9" customWidth="1"/>
    <col min="36" max="37" width="6.625" style="13" customWidth="1"/>
    <col min="38" max="38" width="6.625" style="9" customWidth="1"/>
    <col min="39" max="40" width="6.625" style="13" customWidth="1"/>
    <col min="41" max="41" width="6.625" style="9" customWidth="1"/>
    <col min="42" max="42" width="7.625" style="13" customWidth="1"/>
    <col min="43" max="43" width="6.625" style="13" customWidth="1"/>
    <col min="44" max="44" width="6.625" style="9" customWidth="1"/>
    <col min="45" max="46" width="6.625" style="13" customWidth="1"/>
    <col min="47" max="47" width="6.625" style="9" customWidth="1"/>
    <col min="48" max="48" width="8" style="13" customWidth="1"/>
    <col min="49" max="49" width="6.625" style="13" customWidth="1"/>
    <col min="50" max="50" width="6.625" style="9" customWidth="1"/>
    <col min="51" max="51" width="6.75" style="13" customWidth="1"/>
    <col min="52" max="52" width="6.625" style="13" customWidth="1"/>
    <col min="53" max="53" width="6.625" style="9" customWidth="1"/>
    <col min="54" max="54" width="7.625" style="13" customWidth="1"/>
    <col min="55" max="16384" width="9" style="13"/>
  </cols>
  <sheetData>
    <row r="2" spans="1:112" ht="58.5" customHeight="1" x14ac:dyDescent="0.15">
      <c r="A2" s="170" t="s">
        <v>23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  <c r="V2" s="170"/>
      <c r="W2" s="170"/>
      <c r="X2" s="170"/>
      <c r="Y2" s="170"/>
      <c r="Z2" s="175"/>
      <c r="AA2" s="175"/>
      <c r="AB2" s="175"/>
      <c r="AC2" s="175"/>
      <c r="AD2" s="175"/>
      <c r="AE2" s="175"/>
      <c r="AF2" s="69"/>
      <c r="AG2" s="176"/>
      <c r="AH2" s="176"/>
      <c r="AI2" s="176"/>
      <c r="AJ2" s="176"/>
      <c r="AK2" s="176"/>
      <c r="AL2" s="176"/>
      <c r="AM2" s="70"/>
      <c r="AN2" s="177"/>
      <c r="AO2" s="178"/>
      <c r="AP2" s="178"/>
      <c r="AQ2" s="178"/>
      <c r="AR2" s="178"/>
      <c r="AT2" s="157"/>
      <c r="AU2" s="158"/>
      <c r="AV2" s="158"/>
      <c r="AW2" s="158"/>
      <c r="AX2" s="158"/>
    </row>
    <row r="3" spans="1:112" ht="19.5" customHeight="1" thickBot="1" x14ac:dyDescent="0.2">
      <c r="B3" s="14"/>
      <c r="C3" s="14"/>
      <c r="D3" s="17"/>
      <c r="E3" s="14"/>
      <c r="F3" s="17"/>
      <c r="G3" s="16"/>
      <c r="H3" s="18"/>
      <c r="I3" s="19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9"/>
      <c r="V3" s="19"/>
      <c r="W3" s="15"/>
      <c r="X3" s="15"/>
      <c r="Y3" s="15"/>
      <c r="Z3" s="15"/>
    </row>
    <row r="4" spans="1:112" ht="24.95" customHeight="1" x14ac:dyDescent="0.15">
      <c r="A4" s="12"/>
      <c r="B4" s="114" t="s">
        <v>3</v>
      </c>
      <c r="C4" s="116" t="s">
        <v>4</v>
      </c>
      <c r="D4" s="159" t="s">
        <v>0</v>
      </c>
      <c r="E4" s="160" t="s">
        <v>21</v>
      </c>
      <c r="F4" s="163" t="s">
        <v>20</v>
      </c>
      <c r="G4" s="164" t="s">
        <v>26</v>
      </c>
      <c r="H4" s="167" t="s">
        <v>1</v>
      </c>
      <c r="I4" s="168" t="s">
        <v>24</v>
      </c>
      <c r="J4" s="169" t="s">
        <v>25</v>
      </c>
      <c r="K4" s="169"/>
      <c r="L4" s="169"/>
      <c r="M4" s="138" t="s">
        <v>2</v>
      </c>
      <c r="N4" s="141" t="s">
        <v>30</v>
      </c>
      <c r="O4" s="142"/>
      <c r="P4" s="143"/>
      <c r="Q4" s="150" t="s">
        <v>27</v>
      </c>
      <c r="R4" s="141" t="s">
        <v>29</v>
      </c>
      <c r="S4" s="142"/>
      <c r="T4" s="143"/>
      <c r="U4" s="10">
        <v>43160</v>
      </c>
      <c r="V4" s="11" t="s">
        <v>5</v>
      </c>
      <c r="W4" s="153" t="s">
        <v>6</v>
      </c>
      <c r="X4" s="154" t="s">
        <v>34</v>
      </c>
      <c r="Y4" s="127" t="s">
        <v>36</v>
      </c>
      <c r="Z4" s="128"/>
      <c r="AA4" s="128"/>
      <c r="AB4" s="128"/>
      <c r="AC4" s="128"/>
      <c r="AD4" s="129"/>
      <c r="AE4" s="127" t="s">
        <v>37</v>
      </c>
      <c r="AF4" s="128"/>
      <c r="AG4" s="128"/>
      <c r="AH4" s="128"/>
      <c r="AI4" s="128"/>
      <c r="AJ4" s="129"/>
      <c r="AK4" s="127" t="s">
        <v>38</v>
      </c>
      <c r="AL4" s="128"/>
      <c r="AM4" s="128"/>
      <c r="AN4" s="128"/>
      <c r="AO4" s="128"/>
      <c r="AP4" s="129"/>
      <c r="AQ4" s="127" t="s">
        <v>39</v>
      </c>
      <c r="AR4" s="128"/>
      <c r="AS4" s="128"/>
      <c r="AT4" s="128"/>
      <c r="AU4" s="128"/>
      <c r="AV4" s="129"/>
      <c r="AW4" s="127" t="s">
        <v>40</v>
      </c>
      <c r="AX4" s="128"/>
      <c r="AY4" s="128"/>
      <c r="AZ4" s="128"/>
      <c r="BA4" s="128"/>
      <c r="BB4" s="129"/>
    </row>
    <row r="5" spans="1:112" ht="24.95" customHeight="1" x14ac:dyDescent="0.15">
      <c r="A5" s="12"/>
      <c r="B5" s="115"/>
      <c r="C5" s="117"/>
      <c r="D5" s="159"/>
      <c r="E5" s="161"/>
      <c r="F5" s="163"/>
      <c r="G5" s="165"/>
      <c r="H5" s="167"/>
      <c r="I5" s="139"/>
      <c r="J5" s="169"/>
      <c r="K5" s="169"/>
      <c r="L5" s="169"/>
      <c r="M5" s="139"/>
      <c r="N5" s="144"/>
      <c r="O5" s="145"/>
      <c r="P5" s="146"/>
      <c r="Q5" s="151"/>
      <c r="R5" s="144"/>
      <c r="S5" s="145"/>
      <c r="T5" s="146"/>
      <c r="U5" s="10"/>
      <c r="V5" s="11"/>
      <c r="W5" s="153"/>
      <c r="X5" s="155"/>
      <c r="Y5" s="137" t="s">
        <v>9</v>
      </c>
      <c r="Z5" s="135"/>
      <c r="AA5" s="135"/>
      <c r="AB5" s="135" t="s">
        <v>10</v>
      </c>
      <c r="AC5" s="135"/>
      <c r="AD5" s="136"/>
      <c r="AE5" s="137" t="s">
        <v>9</v>
      </c>
      <c r="AF5" s="135"/>
      <c r="AG5" s="135"/>
      <c r="AH5" s="135" t="s">
        <v>10</v>
      </c>
      <c r="AI5" s="135"/>
      <c r="AJ5" s="136"/>
      <c r="AK5" s="137" t="s">
        <v>9</v>
      </c>
      <c r="AL5" s="135"/>
      <c r="AM5" s="135"/>
      <c r="AN5" s="135" t="s">
        <v>10</v>
      </c>
      <c r="AO5" s="135"/>
      <c r="AP5" s="136"/>
      <c r="AQ5" s="137" t="s">
        <v>9</v>
      </c>
      <c r="AR5" s="135"/>
      <c r="AS5" s="135"/>
      <c r="AT5" s="135" t="s">
        <v>10</v>
      </c>
      <c r="AU5" s="135"/>
      <c r="AV5" s="136"/>
      <c r="AW5" s="137" t="s">
        <v>9</v>
      </c>
      <c r="AX5" s="135"/>
      <c r="AY5" s="135"/>
      <c r="AZ5" s="135" t="s">
        <v>10</v>
      </c>
      <c r="BA5" s="135"/>
      <c r="BB5" s="136"/>
    </row>
    <row r="6" spans="1:112" ht="24.95" customHeight="1" x14ac:dyDescent="0.15">
      <c r="A6" s="12"/>
      <c r="B6" s="115"/>
      <c r="C6" s="117"/>
      <c r="D6" s="159"/>
      <c r="E6" s="162"/>
      <c r="F6" s="163"/>
      <c r="G6" s="166"/>
      <c r="H6" s="167"/>
      <c r="I6" s="140"/>
      <c r="J6" s="169"/>
      <c r="K6" s="169"/>
      <c r="L6" s="169"/>
      <c r="M6" s="140"/>
      <c r="N6" s="147"/>
      <c r="O6" s="148"/>
      <c r="P6" s="149"/>
      <c r="Q6" s="152"/>
      <c r="R6" s="147"/>
      <c r="S6" s="148"/>
      <c r="T6" s="149"/>
      <c r="U6" s="10"/>
      <c r="V6" s="11"/>
      <c r="W6" s="153"/>
      <c r="X6" s="156"/>
      <c r="Y6" s="58" t="s">
        <v>8</v>
      </c>
      <c r="Z6" s="60" t="s">
        <v>11</v>
      </c>
      <c r="AA6" s="25" t="s">
        <v>12</v>
      </c>
      <c r="AB6" s="60" t="s">
        <v>8</v>
      </c>
      <c r="AC6" s="60" t="s">
        <v>11</v>
      </c>
      <c r="AD6" s="26" t="s">
        <v>12</v>
      </c>
      <c r="AE6" s="58" t="s">
        <v>8</v>
      </c>
      <c r="AF6" s="60" t="s">
        <v>11</v>
      </c>
      <c r="AG6" s="25" t="s">
        <v>12</v>
      </c>
      <c r="AH6" s="60" t="s">
        <v>8</v>
      </c>
      <c r="AI6" s="34" t="s">
        <v>11</v>
      </c>
      <c r="AJ6" s="35" t="s">
        <v>12</v>
      </c>
      <c r="AK6" s="58" t="s">
        <v>8</v>
      </c>
      <c r="AL6" s="60" t="s">
        <v>11</v>
      </c>
      <c r="AM6" s="25" t="s">
        <v>12</v>
      </c>
      <c r="AN6" s="60" t="s">
        <v>8</v>
      </c>
      <c r="AO6" s="60" t="s">
        <v>11</v>
      </c>
      <c r="AP6" s="26" t="s">
        <v>12</v>
      </c>
      <c r="AQ6" s="58" t="s">
        <v>8</v>
      </c>
      <c r="AR6" s="34" t="s">
        <v>11</v>
      </c>
      <c r="AS6" s="36" t="s">
        <v>12</v>
      </c>
      <c r="AT6" s="60" t="s">
        <v>8</v>
      </c>
      <c r="AU6" s="34" t="s">
        <v>11</v>
      </c>
      <c r="AV6" s="37" t="s">
        <v>12</v>
      </c>
      <c r="AW6" s="58" t="s">
        <v>8</v>
      </c>
      <c r="AX6" s="34" t="s">
        <v>11</v>
      </c>
      <c r="AY6" s="36" t="s">
        <v>12</v>
      </c>
      <c r="AZ6" s="38" t="s">
        <v>8</v>
      </c>
      <c r="BA6" s="34" t="s">
        <v>11</v>
      </c>
      <c r="BB6" s="35" t="s">
        <v>12</v>
      </c>
    </row>
    <row r="7" spans="1:112" ht="24.95" customHeight="1" x14ac:dyDescent="0.15">
      <c r="A7" s="80" t="s">
        <v>50</v>
      </c>
      <c r="B7" s="81" t="s">
        <v>48</v>
      </c>
      <c r="C7" s="81" t="s">
        <v>49</v>
      </c>
      <c r="D7" s="78">
        <v>29484</v>
      </c>
      <c r="E7" s="71"/>
      <c r="F7" s="82" t="s">
        <v>13</v>
      </c>
      <c r="G7" s="83"/>
      <c r="H7" s="84"/>
      <c r="I7" s="85"/>
      <c r="J7" s="72"/>
      <c r="K7" s="73"/>
      <c r="L7" s="74"/>
      <c r="M7" s="86">
        <v>42387</v>
      </c>
      <c r="N7" s="87">
        <f>ROUNDDOWN(YEARFRAC(M7,$U$4),0)</f>
        <v>2</v>
      </c>
      <c r="O7" s="88">
        <f>ROUNDDOWN(((DATEDIF(M7,$U$4,"d")-(365*N7))/30),0)</f>
        <v>1</v>
      </c>
      <c r="P7" s="89">
        <v>10</v>
      </c>
      <c r="Q7" s="74"/>
      <c r="R7" s="74"/>
      <c r="S7" s="74"/>
      <c r="T7" s="74"/>
      <c r="U7" s="90"/>
      <c r="V7" s="91"/>
      <c r="W7" s="90"/>
      <c r="X7" s="92"/>
      <c r="Y7" s="93">
        <v>19</v>
      </c>
      <c r="Z7" s="75">
        <v>17</v>
      </c>
      <c r="AA7" s="76">
        <f>Z7/Y7</f>
        <v>0.89473684210526316</v>
      </c>
      <c r="AB7" s="75">
        <f>Y7*8</f>
        <v>152</v>
      </c>
      <c r="AC7" s="75">
        <f>127.13+0</f>
        <v>127.13</v>
      </c>
      <c r="AD7" s="94">
        <f>AC7/AB7</f>
        <v>0.83638157894736842</v>
      </c>
      <c r="AE7" s="93">
        <v>21</v>
      </c>
      <c r="AF7" s="75">
        <v>17</v>
      </c>
      <c r="AG7" s="76">
        <f>AF7/AE7</f>
        <v>0.80952380952380953</v>
      </c>
      <c r="AH7" s="75">
        <f t="shared" ref="AH7" si="0">AE7*8</f>
        <v>168</v>
      </c>
      <c r="AI7" s="95">
        <f>136+0</f>
        <v>136</v>
      </c>
      <c r="AJ7" s="96">
        <f>AI7/AH7</f>
        <v>0.80952380952380953</v>
      </c>
      <c r="AK7" s="93">
        <v>23</v>
      </c>
      <c r="AL7" s="75">
        <v>18</v>
      </c>
      <c r="AM7" s="76">
        <f>AL7/AK7</f>
        <v>0.78260869565217395</v>
      </c>
      <c r="AN7" s="75">
        <f t="shared" ref="AN7" si="1">AK7*8</f>
        <v>184</v>
      </c>
      <c r="AO7" s="75">
        <f>144.85+17.83</f>
        <v>162.68</v>
      </c>
      <c r="AP7" s="94">
        <f t="shared" ref="AP7:AP12" si="2">AO7/AN7</f>
        <v>0.88413043478260878</v>
      </c>
      <c r="AQ7" s="93">
        <v>20</v>
      </c>
      <c r="AR7" s="95">
        <v>19</v>
      </c>
      <c r="AS7" s="97">
        <f>AR7/AQ7</f>
        <v>0.95</v>
      </c>
      <c r="AT7" s="75">
        <f>AQ7*8</f>
        <v>160</v>
      </c>
      <c r="AU7" s="95">
        <v>142.05000000000001</v>
      </c>
      <c r="AV7" s="96">
        <f>AU7/AT7</f>
        <v>0.88781250000000012</v>
      </c>
      <c r="AW7" s="93">
        <v>18</v>
      </c>
      <c r="AX7" s="95">
        <v>15</v>
      </c>
      <c r="AY7" s="97">
        <f>AX7/AW7</f>
        <v>0.83333333333333337</v>
      </c>
      <c r="AZ7" s="95">
        <f>AW7*8</f>
        <v>144</v>
      </c>
      <c r="BA7" s="95">
        <v>120</v>
      </c>
      <c r="BB7" s="96">
        <f>BA7/AZ7</f>
        <v>0.83333333333333337</v>
      </c>
    </row>
    <row r="8" spans="1:112" ht="24.95" customHeight="1" x14ac:dyDescent="0.15">
      <c r="A8" s="59">
        <v>1</v>
      </c>
      <c r="B8" s="65"/>
      <c r="C8" s="63"/>
      <c r="D8" s="43">
        <v>35318</v>
      </c>
      <c r="E8" s="21" t="s">
        <v>22</v>
      </c>
      <c r="F8" s="44" t="s">
        <v>22</v>
      </c>
      <c r="G8" s="171">
        <v>42491</v>
      </c>
      <c r="H8" s="45">
        <v>23013</v>
      </c>
      <c r="I8" s="46" t="s">
        <v>22</v>
      </c>
      <c r="J8" s="47">
        <f t="shared" ref="J8:J12" si="3">ROUNDDOWN(YEARFRAC(H8,$U$4),0)</f>
        <v>55</v>
      </c>
      <c r="K8" s="48">
        <f t="shared" ref="K8:K12" si="4">ROUNDDOWN(((DATEDIF(H8,$U$4,"d")-(365*J8))/30),0)</f>
        <v>2</v>
      </c>
      <c r="L8" s="49">
        <v>12</v>
      </c>
      <c r="M8" s="21">
        <v>42370</v>
      </c>
      <c r="N8" s="22">
        <f>ROUNDDOWN(YEARFRAC(M8,$H$2),0)</f>
        <v>116</v>
      </c>
      <c r="O8" s="23" t="e">
        <f>ROUNDDOWN(((DATEDIF(M8,$H$2,"d")-(365*N8))/30),0)</f>
        <v>#NUM!</v>
      </c>
      <c r="P8" s="50">
        <v>24</v>
      </c>
      <c r="Q8" s="51" t="s">
        <v>28</v>
      </c>
      <c r="R8" s="22">
        <f>ROUNDDOWN(YEARFRAC(G8,$H$2),0)</f>
        <v>116</v>
      </c>
      <c r="S8" s="50" t="s">
        <v>32</v>
      </c>
      <c r="T8" s="52" t="s">
        <v>33</v>
      </c>
      <c r="U8" s="24"/>
      <c r="V8" s="53"/>
      <c r="W8" s="24"/>
      <c r="X8" s="54"/>
      <c r="Y8" s="30">
        <v>20</v>
      </c>
      <c r="Z8" s="31"/>
      <c r="AA8" s="32">
        <f t="shared" ref="AA8:AA12" si="5">Z8/Y8</f>
        <v>0</v>
      </c>
      <c r="AB8" s="31">
        <f>Y8*8</f>
        <v>160</v>
      </c>
      <c r="AC8" s="31"/>
      <c r="AD8" s="33">
        <f t="shared" ref="AD8:AD12" si="6">AC8/AB8</f>
        <v>0</v>
      </c>
      <c r="AE8" s="30">
        <v>20</v>
      </c>
      <c r="AF8" s="31"/>
      <c r="AG8" s="32">
        <f t="shared" ref="AG8:AG12" si="7">AF8/AE8</f>
        <v>0</v>
      </c>
      <c r="AH8" s="31">
        <f>AE8*8</f>
        <v>160</v>
      </c>
      <c r="AI8" s="31"/>
      <c r="AJ8" s="33">
        <f t="shared" ref="AJ8:AJ12" si="8">AI8/AH8</f>
        <v>0</v>
      </c>
      <c r="AK8" s="30">
        <v>20</v>
      </c>
      <c r="AL8" s="31"/>
      <c r="AM8" s="32">
        <f t="shared" ref="AM8:AM12" si="9">AL8/AK8</f>
        <v>0</v>
      </c>
      <c r="AN8" s="31">
        <f>AK8*8</f>
        <v>160</v>
      </c>
      <c r="AO8" s="31"/>
      <c r="AP8" s="33">
        <f t="shared" si="2"/>
        <v>0</v>
      </c>
      <c r="AQ8" s="30">
        <v>20</v>
      </c>
      <c r="AR8" s="31"/>
      <c r="AS8" s="32">
        <f t="shared" ref="AS8:AS12" si="10">AR8/AQ8</f>
        <v>0</v>
      </c>
      <c r="AT8" s="31">
        <f>AQ8*8</f>
        <v>160</v>
      </c>
      <c r="AU8" s="31"/>
      <c r="AV8" s="33">
        <f t="shared" ref="AV8:AV12" si="11">AU8/AT8</f>
        <v>0</v>
      </c>
      <c r="AW8" s="30">
        <v>20</v>
      </c>
      <c r="AX8" s="31"/>
      <c r="AY8" s="32">
        <f t="shared" ref="AY8:AY12" si="12">AX8/AW8</f>
        <v>0</v>
      </c>
      <c r="AZ8" s="31">
        <f>AW8*8</f>
        <v>160</v>
      </c>
      <c r="BA8" s="31"/>
      <c r="BB8" s="33">
        <f t="shared" ref="BB8:BB12" si="13">BA8/AZ8</f>
        <v>0</v>
      </c>
    </row>
    <row r="9" spans="1:112" ht="24.95" customHeight="1" x14ac:dyDescent="0.15">
      <c r="A9" s="59">
        <v>2</v>
      </c>
      <c r="B9" s="65"/>
      <c r="C9" s="63"/>
      <c r="D9" s="43">
        <v>35279</v>
      </c>
      <c r="E9" s="21" t="s">
        <v>22</v>
      </c>
      <c r="F9" s="44" t="s">
        <v>22</v>
      </c>
      <c r="G9" s="172"/>
      <c r="H9" s="45">
        <v>35060</v>
      </c>
      <c r="I9" s="46" t="s">
        <v>22</v>
      </c>
      <c r="J9" s="47">
        <f t="shared" si="3"/>
        <v>22</v>
      </c>
      <c r="K9" s="48">
        <f t="shared" si="4"/>
        <v>2</v>
      </c>
      <c r="L9" s="49">
        <v>12</v>
      </c>
      <c r="M9" s="21">
        <v>42370</v>
      </c>
      <c r="N9" s="22">
        <f t="shared" ref="N9:N12" si="14">ROUNDDOWN(YEARFRAC(M9,$U$4),0)</f>
        <v>2</v>
      </c>
      <c r="O9" s="23" t="e">
        <f>ROUNDDOWN(((DATEDIF(M9,$H$2,"d")-(365*N9))/30),0)</f>
        <v>#NUM!</v>
      </c>
      <c r="P9" s="50">
        <v>24</v>
      </c>
      <c r="Q9" s="52" t="s">
        <v>28</v>
      </c>
      <c r="R9" s="22">
        <f>ROUNDDOWN(YEARFRAC(G8,$H$2),0)</f>
        <v>116</v>
      </c>
      <c r="S9" s="50" t="s">
        <v>32</v>
      </c>
      <c r="T9" s="52" t="s">
        <v>33</v>
      </c>
      <c r="U9" s="24"/>
      <c r="V9" s="53"/>
      <c r="W9" s="24"/>
      <c r="X9" s="54"/>
      <c r="Y9" s="30">
        <f t="shared" ref="Y9:Y12" si="15">Y8</f>
        <v>20</v>
      </c>
      <c r="Z9" s="27"/>
      <c r="AA9" s="28">
        <f t="shared" si="5"/>
        <v>0</v>
      </c>
      <c r="AB9" s="31">
        <f t="shared" ref="AB9:AB12" si="16">Y9*8</f>
        <v>160</v>
      </c>
      <c r="AC9" s="27"/>
      <c r="AD9" s="29">
        <f t="shared" si="6"/>
        <v>0</v>
      </c>
      <c r="AE9" s="30">
        <f t="shared" ref="AE9:AE12" si="17">AE8</f>
        <v>20</v>
      </c>
      <c r="AF9" s="27"/>
      <c r="AG9" s="28">
        <f t="shared" si="7"/>
        <v>0</v>
      </c>
      <c r="AH9" s="31">
        <f t="shared" ref="AH9:AH12" si="18">AE9*8</f>
        <v>160</v>
      </c>
      <c r="AI9" s="27"/>
      <c r="AJ9" s="29">
        <f t="shared" si="8"/>
        <v>0</v>
      </c>
      <c r="AK9" s="30">
        <f t="shared" ref="AK9:AK12" si="19">AK8</f>
        <v>20</v>
      </c>
      <c r="AL9" s="27"/>
      <c r="AM9" s="28">
        <f t="shared" si="9"/>
        <v>0</v>
      </c>
      <c r="AN9" s="31">
        <f t="shared" ref="AN9:AN12" si="20">AK9*8</f>
        <v>160</v>
      </c>
      <c r="AO9" s="27"/>
      <c r="AP9" s="29">
        <f t="shared" si="2"/>
        <v>0</v>
      </c>
      <c r="AQ9" s="30">
        <f t="shared" ref="AQ9:AQ12" si="21">AQ8</f>
        <v>20</v>
      </c>
      <c r="AR9" s="27"/>
      <c r="AS9" s="28">
        <f t="shared" si="10"/>
        <v>0</v>
      </c>
      <c r="AT9" s="31">
        <f t="shared" ref="AT9:AT12" si="22">AQ9*8</f>
        <v>160</v>
      </c>
      <c r="AU9" s="27"/>
      <c r="AV9" s="29">
        <f t="shared" si="11"/>
        <v>0</v>
      </c>
      <c r="AW9" s="30">
        <f t="shared" ref="AW9:AW12" si="23">AW8</f>
        <v>20</v>
      </c>
      <c r="AX9" s="27"/>
      <c r="AY9" s="28">
        <f t="shared" si="12"/>
        <v>0</v>
      </c>
      <c r="AZ9" s="31">
        <f t="shared" ref="AZ9:AZ12" si="24">AW9*8</f>
        <v>160</v>
      </c>
      <c r="BA9" s="27"/>
      <c r="BB9" s="29">
        <f t="shared" si="13"/>
        <v>0</v>
      </c>
    </row>
    <row r="10" spans="1:112" ht="24.95" customHeight="1" x14ac:dyDescent="0.15">
      <c r="A10" s="59">
        <v>3</v>
      </c>
      <c r="B10" s="65"/>
      <c r="C10" s="63"/>
      <c r="D10" s="43">
        <v>34159</v>
      </c>
      <c r="E10" s="21" t="s">
        <v>22</v>
      </c>
      <c r="F10" s="44" t="s">
        <v>22</v>
      </c>
      <c r="G10" s="172"/>
      <c r="H10" s="45">
        <v>27304</v>
      </c>
      <c r="I10" s="46" t="s">
        <v>22</v>
      </c>
      <c r="J10" s="47">
        <f t="shared" si="3"/>
        <v>43</v>
      </c>
      <c r="K10" s="48">
        <f t="shared" si="4"/>
        <v>5</v>
      </c>
      <c r="L10" s="49">
        <v>12</v>
      </c>
      <c r="M10" s="21">
        <v>42590</v>
      </c>
      <c r="N10" s="55">
        <f t="shared" si="14"/>
        <v>1</v>
      </c>
      <c r="O10" s="56">
        <f>ROUNDDOWN(((DATEDIF(M10,$U$4,"d")-(365*N10))/30),0)</f>
        <v>6</v>
      </c>
      <c r="P10" s="57">
        <v>9</v>
      </c>
      <c r="Q10" s="46" t="s">
        <v>22</v>
      </c>
      <c r="R10" s="52" t="s">
        <v>31</v>
      </c>
      <c r="S10" s="52" t="s">
        <v>31</v>
      </c>
      <c r="T10" s="52" t="s">
        <v>31</v>
      </c>
      <c r="U10" s="24"/>
      <c r="V10" s="53"/>
      <c r="W10" s="24"/>
      <c r="X10" s="54"/>
      <c r="Y10" s="30">
        <f t="shared" si="15"/>
        <v>20</v>
      </c>
      <c r="Z10" s="27"/>
      <c r="AA10" s="28">
        <f t="shared" si="5"/>
        <v>0</v>
      </c>
      <c r="AB10" s="31">
        <f t="shared" si="16"/>
        <v>160</v>
      </c>
      <c r="AC10" s="27"/>
      <c r="AD10" s="29">
        <f t="shared" si="6"/>
        <v>0</v>
      </c>
      <c r="AE10" s="30">
        <f t="shared" si="17"/>
        <v>20</v>
      </c>
      <c r="AF10" s="27"/>
      <c r="AG10" s="28">
        <f t="shared" si="7"/>
        <v>0</v>
      </c>
      <c r="AH10" s="31">
        <f t="shared" si="18"/>
        <v>160</v>
      </c>
      <c r="AI10" s="27"/>
      <c r="AJ10" s="29">
        <f t="shared" si="8"/>
        <v>0</v>
      </c>
      <c r="AK10" s="30">
        <f t="shared" si="19"/>
        <v>20</v>
      </c>
      <c r="AL10" s="27"/>
      <c r="AM10" s="28">
        <f t="shared" si="9"/>
        <v>0</v>
      </c>
      <c r="AN10" s="31">
        <f t="shared" si="20"/>
        <v>160</v>
      </c>
      <c r="AO10" s="27"/>
      <c r="AP10" s="29">
        <f t="shared" si="2"/>
        <v>0</v>
      </c>
      <c r="AQ10" s="30">
        <f t="shared" si="21"/>
        <v>20</v>
      </c>
      <c r="AR10" s="27"/>
      <c r="AS10" s="28">
        <f t="shared" si="10"/>
        <v>0</v>
      </c>
      <c r="AT10" s="31">
        <f t="shared" si="22"/>
        <v>160</v>
      </c>
      <c r="AU10" s="27"/>
      <c r="AV10" s="29">
        <f t="shared" si="11"/>
        <v>0</v>
      </c>
      <c r="AW10" s="30">
        <f t="shared" si="23"/>
        <v>20</v>
      </c>
      <c r="AX10" s="27"/>
      <c r="AY10" s="28">
        <f t="shared" si="12"/>
        <v>0</v>
      </c>
      <c r="AZ10" s="31">
        <f t="shared" si="24"/>
        <v>160</v>
      </c>
      <c r="BA10" s="27"/>
      <c r="BB10" s="29">
        <f t="shared" si="13"/>
        <v>0</v>
      </c>
    </row>
    <row r="11" spans="1:112" ht="24.95" customHeight="1" x14ac:dyDescent="0.15">
      <c r="A11" s="59">
        <v>4</v>
      </c>
      <c r="B11" s="65"/>
      <c r="C11" s="63"/>
      <c r="D11" s="43">
        <v>33113</v>
      </c>
      <c r="E11" s="21" t="s">
        <v>22</v>
      </c>
      <c r="F11" s="44" t="s">
        <v>22</v>
      </c>
      <c r="G11" s="172"/>
      <c r="H11" s="45">
        <v>40319</v>
      </c>
      <c r="I11" s="46" t="s">
        <v>22</v>
      </c>
      <c r="J11" s="47">
        <f t="shared" si="3"/>
        <v>7</v>
      </c>
      <c r="K11" s="48">
        <f t="shared" si="4"/>
        <v>9</v>
      </c>
      <c r="L11" s="49">
        <v>27</v>
      </c>
      <c r="M11" s="21">
        <v>42614</v>
      </c>
      <c r="N11" s="55">
        <f t="shared" si="14"/>
        <v>1</v>
      </c>
      <c r="O11" s="56">
        <f>ROUNDDOWN(((DATEDIF(M11,$U$4,"d")-(365*N11))/30),0)</f>
        <v>6</v>
      </c>
      <c r="P11" s="57">
        <v>22</v>
      </c>
      <c r="Q11" s="46" t="s">
        <v>22</v>
      </c>
      <c r="R11" s="52" t="s">
        <v>31</v>
      </c>
      <c r="S11" s="52" t="s">
        <v>31</v>
      </c>
      <c r="T11" s="52" t="s">
        <v>31</v>
      </c>
      <c r="U11" s="24"/>
      <c r="V11" s="53"/>
      <c r="W11" s="24"/>
      <c r="X11" s="54"/>
      <c r="Y11" s="30">
        <f t="shared" si="15"/>
        <v>20</v>
      </c>
      <c r="Z11" s="27"/>
      <c r="AA11" s="28">
        <f>Z11/Y11</f>
        <v>0</v>
      </c>
      <c r="AB11" s="31">
        <f t="shared" si="16"/>
        <v>160</v>
      </c>
      <c r="AC11" s="27"/>
      <c r="AD11" s="29">
        <f t="shared" si="6"/>
        <v>0</v>
      </c>
      <c r="AE11" s="30">
        <f t="shared" si="17"/>
        <v>20</v>
      </c>
      <c r="AF11" s="27"/>
      <c r="AG11" s="28">
        <f t="shared" si="7"/>
        <v>0</v>
      </c>
      <c r="AH11" s="31">
        <f t="shared" si="18"/>
        <v>160</v>
      </c>
      <c r="AI11" s="27"/>
      <c r="AJ11" s="29">
        <f t="shared" si="8"/>
        <v>0</v>
      </c>
      <c r="AK11" s="30">
        <f t="shared" si="19"/>
        <v>20</v>
      </c>
      <c r="AL11" s="27"/>
      <c r="AM11" s="28">
        <f t="shared" si="9"/>
        <v>0</v>
      </c>
      <c r="AN11" s="31">
        <f t="shared" si="20"/>
        <v>160</v>
      </c>
      <c r="AO11" s="27"/>
      <c r="AP11" s="29">
        <f t="shared" si="2"/>
        <v>0</v>
      </c>
      <c r="AQ11" s="30">
        <f t="shared" si="21"/>
        <v>20</v>
      </c>
      <c r="AR11" s="27"/>
      <c r="AS11" s="28">
        <f t="shared" si="10"/>
        <v>0</v>
      </c>
      <c r="AT11" s="31">
        <f t="shared" si="22"/>
        <v>160</v>
      </c>
      <c r="AU11" s="27"/>
      <c r="AV11" s="29">
        <f t="shared" si="11"/>
        <v>0</v>
      </c>
      <c r="AW11" s="30">
        <f t="shared" si="23"/>
        <v>20</v>
      </c>
      <c r="AX11" s="27"/>
      <c r="AY11" s="28">
        <f t="shared" si="12"/>
        <v>0</v>
      </c>
      <c r="AZ11" s="31">
        <f t="shared" si="24"/>
        <v>160</v>
      </c>
      <c r="BA11" s="27"/>
      <c r="BB11" s="29">
        <f t="shared" si="13"/>
        <v>0</v>
      </c>
    </row>
    <row r="12" spans="1:112" ht="24.95" customHeight="1" thickBot="1" x14ac:dyDescent="0.2">
      <c r="A12" s="59">
        <v>5</v>
      </c>
      <c r="B12" s="66"/>
      <c r="C12" s="64"/>
      <c r="D12" s="43">
        <v>24844</v>
      </c>
      <c r="E12" s="21" t="s">
        <v>22</v>
      </c>
      <c r="F12" s="44" t="s">
        <v>22</v>
      </c>
      <c r="G12" s="172"/>
      <c r="H12" s="45">
        <v>32403</v>
      </c>
      <c r="I12" s="46" t="s">
        <v>22</v>
      </c>
      <c r="J12" s="47">
        <f t="shared" si="3"/>
        <v>29</v>
      </c>
      <c r="K12" s="48">
        <f t="shared" si="4"/>
        <v>5</v>
      </c>
      <c r="L12" s="49">
        <v>23</v>
      </c>
      <c r="M12" s="21">
        <v>42736</v>
      </c>
      <c r="N12" s="55">
        <f t="shared" si="14"/>
        <v>1</v>
      </c>
      <c r="O12" s="56">
        <v>8</v>
      </c>
      <c r="P12" s="57">
        <v>27</v>
      </c>
      <c r="Q12" s="46" t="s">
        <v>22</v>
      </c>
      <c r="R12" s="52" t="s">
        <v>31</v>
      </c>
      <c r="S12" s="52" t="s">
        <v>31</v>
      </c>
      <c r="T12" s="52" t="s">
        <v>31</v>
      </c>
      <c r="U12" s="24"/>
      <c r="V12" s="53"/>
      <c r="W12" s="24"/>
      <c r="X12" s="54"/>
      <c r="Y12" s="30">
        <f t="shared" si="15"/>
        <v>20</v>
      </c>
      <c r="Z12" s="27"/>
      <c r="AA12" s="28">
        <f t="shared" si="5"/>
        <v>0</v>
      </c>
      <c r="AB12" s="31">
        <f t="shared" si="16"/>
        <v>160</v>
      </c>
      <c r="AC12" s="27"/>
      <c r="AD12" s="29">
        <f t="shared" si="6"/>
        <v>0</v>
      </c>
      <c r="AE12" s="30">
        <f t="shared" si="17"/>
        <v>20</v>
      </c>
      <c r="AF12" s="27"/>
      <c r="AG12" s="28">
        <f t="shared" si="7"/>
        <v>0</v>
      </c>
      <c r="AH12" s="31">
        <f t="shared" si="18"/>
        <v>160</v>
      </c>
      <c r="AI12" s="27"/>
      <c r="AJ12" s="29">
        <f t="shared" si="8"/>
        <v>0</v>
      </c>
      <c r="AK12" s="30">
        <f t="shared" si="19"/>
        <v>20</v>
      </c>
      <c r="AL12" s="27"/>
      <c r="AM12" s="28">
        <f t="shared" si="9"/>
        <v>0</v>
      </c>
      <c r="AN12" s="31">
        <f t="shared" si="20"/>
        <v>160</v>
      </c>
      <c r="AO12" s="27"/>
      <c r="AP12" s="29">
        <f t="shared" si="2"/>
        <v>0</v>
      </c>
      <c r="AQ12" s="30">
        <f t="shared" si="21"/>
        <v>20</v>
      </c>
      <c r="AR12" s="27"/>
      <c r="AS12" s="28">
        <f t="shared" si="10"/>
        <v>0</v>
      </c>
      <c r="AT12" s="31">
        <f t="shared" si="22"/>
        <v>160</v>
      </c>
      <c r="AU12" s="27"/>
      <c r="AV12" s="29">
        <f t="shared" si="11"/>
        <v>0</v>
      </c>
      <c r="AW12" s="30">
        <f t="shared" si="23"/>
        <v>20</v>
      </c>
      <c r="AX12" s="27"/>
      <c r="AY12" s="28">
        <f t="shared" si="12"/>
        <v>0</v>
      </c>
      <c r="AZ12" s="31">
        <f t="shared" si="24"/>
        <v>160</v>
      </c>
      <c r="BA12" s="27"/>
      <c r="BB12" s="29">
        <f t="shared" si="13"/>
        <v>0</v>
      </c>
    </row>
    <row r="13" spans="1:112" ht="26.25" customHeight="1" thickBot="1" x14ac:dyDescent="0.2">
      <c r="B13" s="131"/>
      <c r="C13" s="131"/>
      <c r="U13" s="132"/>
      <c r="V13" s="133"/>
      <c r="W13" s="134"/>
      <c r="X13" s="134"/>
      <c r="Y13" s="134"/>
      <c r="Z13" s="134"/>
    </row>
    <row r="14" spans="1:112" ht="24.95" customHeight="1" x14ac:dyDescent="0.15">
      <c r="A14" s="12"/>
      <c r="B14" s="114" t="s">
        <v>3</v>
      </c>
      <c r="C14" s="116" t="s">
        <v>4</v>
      </c>
      <c r="U14" s="6"/>
      <c r="V14" s="6"/>
      <c r="Y14" s="127" t="s">
        <v>41</v>
      </c>
      <c r="Z14" s="128"/>
      <c r="AA14" s="128"/>
      <c r="AB14" s="128"/>
      <c r="AC14" s="128"/>
      <c r="AD14" s="129"/>
      <c r="AE14" s="127" t="s">
        <v>42</v>
      </c>
      <c r="AF14" s="128"/>
      <c r="AG14" s="128"/>
      <c r="AH14" s="128"/>
      <c r="AI14" s="128"/>
      <c r="AJ14" s="129"/>
      <c r="AK14" s="127" t="s">
        <v>43</v>
      </c>
      <c r="AL14" s="128"/>
      <c r="AM14" s="128"/>
      <c r="AN14" s="128"/>
      <c r="AO14" s="128"/>
      <c r="AP14" s="129"/>
      <c r="AQ14" s="127" t="s">
        <v>44</v>
      </c>
      <c r="AR14" s="128"/>
      <c r="AS14" s="128"/>
      <c r="AT14" s="128"/>
      <c r="AU14" s="128"/>
      <c r="AV14" s="129"/>
      <c r="AW14" s="127" t="s">
        <v>45</v>
      </c>
      <c r="AX14" s="128"/>
      <c r="AY14" s="128"/>
      <c r="AZ14" s="128"/>
      <c r="BA14" s="128"/>
      <c r="BB14" s="129"/>
      <c r="BC14" s="9"/>
      <c r="BF14" s="9"/>
      <c r="BI14" s="9"/>
      <c r="BL14" s="9"/>
      <c r="BO14" s="9"/>
      <c r="BR14" s="9"/>
      <c r="BU14" s="9"/>
      <c r="BX14" s="9"/>
      <c r="CA14" s="9"/>
      <c r="CD14" s="9"/>
      <c r="CG14" s="9"/>
      <c r="CJ14" s="9"/>
      <c r="CM14" s="9"/>
      <c r="CP14" s="9"/>
      <c r="CS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</row>
    <row r="15" spans="1:112" ht="24.95" customHeight="1" x14ac:dyDescent="0.15">
      <c r="A15" s="12"/>
      <c r="B15" s="115"/>
      <c r="C15" s="117"/>
      <c r="H15" s="7" t="s">
        <v>7</v>
      </c>
      <c r="I15" s="7"/>
      <c r="V15" s="6"/>
      <c r="Y15" s="111" t="s">
        <v>9</v>
      </c>
      <c r="Z15" s="130"/>
      <c r="AA15" s="130"/>
      <c r="AB15" s="130" t="s">
        <v>10</v>
      </c>
      <c r="AC15" s="130"/>
      <c r="AD15" s="112"/>
      <c r="AE15" s="111" t="s">
        <v>9</v>
      </c>
      <c r="AF15" s="130"/>
      <c r="AG15" s="130"/>
      <c r="AH15" s="130" t="s">
        <v>10</v>
      </c>
      <c r="AI15" s="130"/>
      <c r="AJ15" s="112"/>
      <c r="AK15" s="111" t="s">
        <v>9</v>
      </c>
      <c r="AL15" s="130"/>
      <c r="AM15" s="130"/>
      <c r="AN15" s="130" t="s">
        <v>10</v>
      </c>
      <c r="AO15" s="130"/>
      <c r="AP15" s="112"/>
      <c r="AQ15" s="111" t="s">
        <v>9</v>
      </c>
      <c r="AR15" s="130"/>
      <c r="AS15" s="130"/>
      <c r="AT15" s="130" t="s">
        <v>10</v>
      </c>
      <c r="AU15" s="130"/>
      <c r="AV15" s="112"/>
      <c r="AW15" s="111" t="s">
        <v>9</v>
      </c>
      <c r="AX15" s="130"/>
      <c r="AY15" s="130"/>
      <c r="AZ15" s="130" t="s">
        <v>10</v>
      </c>
      <c r="BA15" s="130"/>
      <c r="BB15" s="112"/>
      <c r="BC15" s="9"/>
      <c r="BF15" s="9"/>
      <c r="BI15" s="9"/>
      <c r="BL15" s="9"/>
      <c r="BO15" s="9"/>
      <c r="BR15" s="9"/>
      <c r="BU15" s="9"/>
      <c r="BX15" s="9"/>
      <c r="CA15" s="9"/>
      <c r="CD15" s="9"/>
      <c r="CG15" s="9"/>
      <c r="CJ15" s="9"/>
      <c r="CM15" s="9"/>
      <c r="CP15" s="9"/>
      <c r="CS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</row>
    <row r="16" spans="1:112" ht="24.95" customHeight="1" x14ac:dyDescent="0.15">
      <c r="A16" s="12"/>
      <c r="B16" s="115"/>
      <c r="C16" s="117"/>
      <c r="H16" s="8" t="s">
        <v>19</v>
      </c>
      <c r="I16" s="8"/>
      <c r="Y16" s="58" t="s">
        <v>8</v>
      </c>
      <c r="Z16" s="34" t="s">
        <v>11</v>
      </c>
      <c r="AA16" s="36" t="s">
        <v>12</v>
      </c>
      <c r="AB16" s="34" t="s">
        <v>8</v>
      </c>
      <c r="AC16" s="34" t="s">
        <v>11</v>
      </c>
      <c r="AD16" s="35" t="s">
        <v>12</v>
      </c>
      <c r="AE16" s="58" t="s">
        <v>8</v>
      </c>
      <c r="AF16" s="60" t="s">
        <v>11</v>
      </c>
      <c r="AG16" s="25" t="s">
        <v>12</v>
      </c>
      <c r="AH16" s="60" t="s">
        <v>8</v>
      </c>
      <c r="AI16" s="39" t="s">
        <v>11</v>
      </c>
      <c r="AJ16" s="40" t="s">
        <v>12</v>
      </c>
      <c r="AK16" s="58" t="s">
        <v>8</v>
      </c>
      <c r="AL16" s="39" t="s">
        <v>11</v>
      </c>
      <c r="AM16" s="41" t="s">
        <v>12</v>
      </c>
      <c r="AN16" s="60" t="s">
        <v>8</v>
      </c>
      <c r="AO16" s="39" t="s">
        <v>11</v>
      </c>
      <c r="AP16" s="40" t="s">
        <v>12</v>
      </c>
      <c r="AQ16" s="58" t="s">
        <v>8</v>
      </c>
      <c r="AR16" s="39" t="s">
        <v>11</v>
      </c>
      <c r="AS16" s="41" t="s">
        <v>12</v>
      </c>
      <c r="AT16" s="60" t="s">
        <v>8</v>
      </c>
      <c r="AU16" s="39" t="s">
        <v>11</v>
      </c>
      <c r="AV16" s="40" t="s">
        <v>12</v>
      </c>
      <c r="AW16" s="58" t="s">
        <v>8</v>
      </c>
      <c r="AX16" s="39" t="s">
        <v>11</v>
      </c>
      <c r="AY16" s="41" t="s">
        <v>12</v>
      </c>
      <c r="AZ16" s="60" t="s">
        <v>8</v>
      </c>
      <c r="BA16" s="39" t="s">
        <v>11</v>
      </c>
      <c r="BB16" s="40" t="s">
        <v>12</v>
      </c>
      <c r="BC16" s="9"/>
      <c r="BF16" s="9"/>
      <c r="BI16" s="9"/>
      <c r="BL16" s="9"/>
      <c r="BO16" s="9"/>
      <c r="BR16" s="9"/>
      <c r="BU16" s="9"/>
      <c r="BX16" s="9"/>
      <c r="CA16" s="9"/>
      <c r="CD16" s="9"/>
      <c r="CG16" s="9"/>
      <c r="CJ16" s="9"/>
      <c r="CM16" s="9"/>
      <c r="CP16" s="9"/>
      <c r="CS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</row>
    <row r="17" spans="1:54" ht="24.95" customHeight="1" x14ac:dyDescent="0.15">
      <c r="A17" s="80" t="s">
        <v>50</v>
      </c>
      <c r="B17" s="81" t="s">
        <v>48</v>
      </c>
      <c r="C17" s="81" t="s">
        <v>49</v>
      </c>
      <c r="D17" s="78">
        <v>29484</v>
      </c>
      <c r="E17" s="71"/>
      <c r="F17" s="82" t="s">
        <v>13</v>
      </c>
      <c r="G17" s="83"/>
      <c r="H17" s="84"/>
      <c r="I17" s="85"/>
      <c r="J17" s="72"/>
      <c r="K17" s="73"/>
      <c r="L17" s="74"/>
      <c r="M17" s="86">
        <v>42387</v>
      </c>
      <c r="N17" s="87">
        <f>ROUNDDOWN(YEARFRAC(M17,$U$4),0)</f>
        <v>2</v>
      </c>
      <c r="O17" s="88">
        <f>ROUNDDOWN(((DATEDIF(M17,$U$4,"d")-(365*N17))/30),0)</f>
        <v>1</v>
      </c>
      <c r="P17" s="89">
        <v>10</v>
      </c>
      <c r="Q17" s="74"/>
      <c r="R17" s="74"/>
      <c r="S17" s="74"/>
      <c r="T17" s="74"/>
      <c r="U17" s="90"/>
      <c r="V17" s="91"/>
      <c r="W17" s="90"/>
      <c r="X17" s="92"/>
      <c r="Y17" s="93">
        <v>19</v>
      </c>
      <c r="Z17" s="75">
        <v>17</v>
      </c>
      <c r="AA17" s="76">
        <f>Z17/Y17</f>
        <v>0.89473684210526316</v>
      </c>
      <c r="AB17" s="75">
        <f>Y17*8</f>
        <v>152</v>
      </c>
      <c r="AC17" s="75">
        <f>127.13+0</f>
        <v>127.13</v>
      </c>
      <c r="AD17" s="94">
        <f>AC17/AB17</f>
        <v>0.83638157894736842</v>
      </c>
      <c r="AE17" s="93">
        <v>21</v>
      </c>
      <c r="AF17" s="75">
        <v>17</v>
      </c>
      <c r="AG17" s="76">
        <f>AF17/AE17</f>
        <v>0.80952380952380953</v>
      </c>
      <c r="AH17" s="75">
        <f t="shared" ref="AH17" si="25">AE17*8</f>
        <v>168</v>
      </c>
      <c r="AI17" s="95">
        <f>136+0</f>
        <v>136</v>
      </c>
      <c r="AJ17" s="96">
        <f>AI17/AH17</f>
        <v>0.80952380952380953</v>
      </c>
      <c r="AK17" s="93">
        <v>23</v>
      </c>
      <c r="AL17" s="75">
        <v>18</v>
      </c>
      <c r="AM17" s="76">
        <f>AL17/AK17</f>
        <v>0.78260869565217395</v>
      </c>
      <c r="AN17" s="75">
        <f t="shared" ref="AN17" si="26">AK17*8</f>
        <v>184</v>
      </c>
      <c r="AO17" s="75">
        <f>144.85+17.83</f>
        <v>162.68</v>
      </c>
      <c r="AP17" s="94">
        <f t="shared" ref="AP17" si="27">AO17/AN17</f>
        <v>0.88413043478260878</v>
      </c>
      <c r="AQ17" s="93">
        <v>20</v>
      </c>
      <c r="AR17" s="95">
        <v>19</v>
      </c>
      <c r="AS17" s="97">
        <f>AR17/AQ17</f>
        <v>0.95</v>
      </c>
      <c r="AT17" s="75">
        <f>AQ17*8</f>
        <v>160</v>
      </c>
      <c r="AU17" s="95">
        <v>142.05000000000001</v>
      </c>
      <c r="AV17" s="96">
        <f>AU17/AT17</f>
        <v>0.88781250000000012</v>
      </c>
      <c r="AW17" s="93">
        <v>18</v>
      </c>
      <c r="AX17" s="95">
        <v>15</v>
      </c>
      <c r="AY17" s="97">
        <f>AX17/AW17</f>
        <v>0.83333333333333337</v>
      </c>
      <c r="AZ17" s="95">
        <f>AW17*8</f>
        <v>144</v>
      </c>
      <c r="BA17" s="95">
        <v>120</v>
      </c>
      <c r="BB17" s="96">
        <f>BA17/AZ17</f>
        <v>0.83333333333333337</v>
      </c>
    </row>
    <row r="18" spans="1:54" ht="24.95" customHeight="1" x14ac:dyDescent="0.15">
      <c r="A18" s="59">
        <v>1</v>
      </c>
      <c r="B18" s="65"/>
      <c r="C18" s="63"/>
      <c r="O18" s="13"/>
      <c r="Y18" s="30">
        <v>20</v>
      </c>
      <c r="Z18" s="31"/>
      <c r="AA18" s="32">
        <f t="shared" ref="AA18:AA22" si="28">Z18/Y18</f>
        <v>0</v>
      </c>
      <c r="AB18" s="31">
        <f>Y18*8</f>
        <v>160</v>
      </c>
      <c r="AC18" s="31"/>
      <c r="AD18" s="33">
        <f t="shared" ref="AD18:AD22" si="29">AC18/AB18</f>
        <v>0</v>
      </c>
      <c r="AE18" s="30">
        <v>20</v>
      </c>
      <c r="AF18" s="31"/>
      <c r="AG18" s="32">
        <f t="shared" ref="AG18:AG22" si="30">AF18/AE18</f>
        <v>0</v>
      </c>
      <c r="AH18" s="31">
        <f>AE18*8</f>
        <v>160</v>
      </c>
      <c r="AI18" s="31"/>
      <c r="AJ18" s="29">
        <f t="shared" ref="AJ18:AJ22" si="31">AI18/AH18</f>
        <v>0</v>
      </c>
      <c r="AK18" s="30">
        <v>20</v>
      </c>
      <c r="AL18" s="31"/>
      <c r="AM18" s="28">
        <f t="shared" ref="AM18:AM22" si="32">AL18/AK18</f>
        <v>0</v>
      </c>
      <c r="AN18" s="31">
        <f>AK18*8</f>
        <v>160</v>
      </c>
      <c r="AO18" s="31"/>
      <c r="AP18" s="29">
        <f t="shared" ref="AP18:AP22" si="33">AO18/AN18</f>
        <v>0</v>
      </c>
      <c r="AQ18" s="30">
        <v>20</v>
      </c>
      <c r="AR18" s="31"/>
      <c r="AS18" s="28">
        <f t="shared" ref="AS18:AS22" si="34">AR18/AQ18</f>
        <v>0</v>
      </c>
      <c r="AT18" s="31">
        <f>AQ18*8</f>
        <v>160</v>
      </c>
      <c r="AU18" s="31"/>
      <c r="AV18" s="29">
        <f t="shared" ref="AV18:AV22" si="35">AU18/AT18</f>
        <v>0</v>
      </c>
      <c r="AW18" s="30">
        <v>20</v>
      </c>
      <c r="AX18" s="31"/>
      <c r="AY18" s="28">
        <f t="shared" ref="AY18:AY22" si="36">AX18/AW18</f>
        <v>0</v>
      </c>
      <c r="AZ18" s="31">
        <f>AW18*8</f>
        <v>160</v>
      </c>
      <c r="BA18" s="31"/>
      <c r="BB18" s="29">
        <f t="shared" ref="BB18:BB22" si="37">BA18/AZ18</f>
        <v>0</v>
      </c>
    </row>
    <row r="19" spans="1:54" ht="24.95" customHeight="1" x14ac:dyDescent="0.15">
      <c r="A19" s="59">
        <v>2</v>
      </c>
      <c r="B19" s="65"/>
      <c r="C19" s="63"/>
      <c r="O19" s="13"/>
      <c r="Y19" s="30">
        <f t="shared" ref="Y19:Y22" si="38">Y18</f>
        <v>20</v>
      </c>
      <c r="Z19" s="27"/>
      <c r="AA19" s="28">
        <f t="shared" si="28"/>
        <v>0</v>
      </c>
      <c r="AB19" s="31">
        <f t="shared" ref="AB19:AB22" si="39">Y19*8</f>
        <v>160</v>
      </c>
      <c r="AC19" s="27"/>
      <c r="AD19" s="29">
        <f t="shared" si="29"/>
        <v>0</v>
      </c>
      <c r="AE19" s="30">
        <f t="shared" ref="AE19:AE22" si="40">AE18</f>
        <v>20</v>
      </c>
      <c r="AF19" s="27"/>
      <c r="AG19" s="28">
        <f t="shared" si="30"/>
        <v>0</v>
      </c>
      <c r="AH19" s="31">
        <f t="shared" ref="AH19:AH22" si="41">AE19*8</f>
        <v>160</v>
      </c>
      <c r="AI19" s="27"/>
      <c r="AJ19" s="29">
        <f t="shared" si="31"/>
        <v>0</v>
      </c>
      <c r="AK19" s="30">
        <f t="shared" ref="AK19:AK22" si="42">AK18</f>
        <v>20</v>
      </c>
      <c r="AL19" s="27"/>
      <c r="AM19" s="28">
        <f t="shared" si="32"/>
        <v>0</v>
      </c>
      <c r="AN19" s="31">
        <f t="shared" ref="AN19:AN22" si="43">AK19*8</f>
        <v>160</v>
      </c>
      <c r="AO19" s="27"/>
      <c r="AP19" s="29">
        <f t="shared" si="33"/>
        <v>0</v>
      </c>
      <c r="AQ19" s="30">
        <f t="shared" ref="AQ19:AQ22" si="44">AQ18</f>
        <v>20</v>
      </c>
      <c r="AR19" s="27"/>
      <c r="AS19" s="28">
        <f t="shared" si="34"/>
        <v>0</v>
      </c>
      <c r="AT19" s="31">
        <f t="shared" ref="AT19:AT22" si="45">AQ19*8</f>
        <v>160</v>
      </c>
      <c r="AU19" s="27"/>
      <c r="AV19" s="29">
        <f t="shared" si="35"/>
        <v>0</v>
      </c>
      <c r="AW19" s="30">
        <f t="shared" ref="AW19:AW22" si="46">AW18</f>
        <v>20</v>
      </c>
      <c r="AX19" s="27"/>
      <c r="AY19" s="28">
        <f t="shared" si="36"/>
        <v>0</v>
      </c>
      <c r="AZ19" s="31">
        <f t="shared" ref="AZ19:AZ22" si="47">AW19*8</f>
        <v>160</v>
      </c>
      <c r="BA19" s="27"/>
      <c r="BB19" s="29">
        <f t="shared" si="37"/>
        <v>0</v>
      </c>
    </row>
    <row r="20" spans="1:54" ht="24.95" customHeight="1" x14ac:dyDescent="0.15">
      <c r="A20" s="59">
        <v>3</v>
      </c>
      <c r="B20" s="65"/>
      <c r="C20" s="63"/>
      <c r="O20" s="13"/>
      <c r="Y20" s="30">
        <f t="shared" si="38"/>
        <v>20</v>
      </c>
      <c r="Z20" s="27"/>
      <c r="AA20" s="28">
        <f t="shared" si="28"/>
        <v>0</v>
      </c>
      <c r="AB20" s="31">
        <f t="shared" si="39"/>
        <v>160</v>
      </c>
      <c r="AC20" s="27"/>
      <c r="AD20" s="29">
        <f t="shared" si="29"/>
        <v>0</v>
      </c>
      <c r="AE20" s="30">
        <f t="shared" si="40"/>
        <v>20</v>
      </c>
      <c r="AF20" s="27"/>
      <c r="AG20" s="28">
        <f t="shared" si="30"/>
        <v>0</v>
      </c>
      <c r="AH20" s="31">
        <f t="shared" si="41"/>
        <v>160</v>
      </c>
      <c r="AI20" s="27"/>
      <c r="AJ20" s="29">
        <f t="shared" si="31"/>
        <v>0</v>
      </c>
      <c r="AK20" s="30">
        <f t="shared" si="42"/>
        <v>20</v>
      </c>
      <c r="AL20" s="27"/>
      <c r="AM20" s="28">
        <f t="shared" si="32"/>
        <v>0</v>
      </c>
      <c r="AN20" s="31">
        <f t="shared" si="43"/>
        <v>160</v>
      </c>
      <c r="AO20" s="27"/>
      <c r="AP20" s="29">
        <f t="shared" si="33"/>
        <v>0</v>
      </c>
      <c r="AQ20" s="30">
        <f t="shared" si="44"/>
        <v>20</v>
      </c>
      <c r="AR20" s="27"/>
      <c r="AS20" s="28">
        <f t="shared" si="34"/>
        <v>0</v>
      </c>
      <c r="AT20" s="31">
        <f t="shared" si="45"/>
        <v>160</v>
      </c>
      <c r="AU20" s="27"/>
      <c r="AV20" s="29">
        <f t="shared" si="35"/>
        <v>0</v>
      </c>
      <c r="AW20" s="30">
        <f t="shared" si="46"/>
        <v>20</v>
      </c>
      <c r="AX20" s="27"/>
      <c r="AY20" s="28">
        <f t="shared" si="36"/>
        <v>0</v>
      </c>
      <c r="AZ20" s="31">
        <f t="shared" si="47"/>
        <v>160</v>
      </c>
      <c r="BA20" s="27"/>
      <c r="BB20" s="29">
        <f t="shared" si="37"/>
        <v>0</v>
      </c>
    </row>
    <row r="21" spans="1:54" ht="24.95" customHeight="1" x14ac:dyDescent="0.15">
      <c r="A21" s="59">
        <v>4</v>
      </c>
      <c r="B21" s="65"/>
      <c r="C21" s="63"/>
      <c r="O21" s="13"/>
      <c r="Y21" s="30">
        <f t="shared" si="38"/>
        <v>20</v>
      </c>
      <c r="Z21" s="27"/>
      <c r="AA21" s="28">
        <f t="shared" si="28"/>
        <v>0</v>
      </c>
      <c r="AB21" s="31">
        <f t="shared" si="39"/>
        <v>160</v>
      </c>
      <c r="AC21" s="27"/>
      <c r="AD21" s="29">
        <f t="shared" si="29"/>
        <v>0</v>
      </c>
      <c r="AE21" s="30">
        <f t="shared" si="40"/>
        <v>20</v>
      </c>
      <c r="AF21" s="27"/>
      <c r="AG21" s="28">
        <f t="shared" si="30"/>
        <v>0</v>
      </c>
      <c r="AH21" s="31">
        <f t="shared" si="41"/>
        <v>160</v>
      </c>
      <c r="AI21" s="27"/>
      <c r="AJ21" s="29">
        <f t="shared" si="31"/>
        <v>0</v>
      </c>
      <c r="AK21" s="30">
        <f t="shared" si="42"/>
        <v>20</v>
      </c>
      <c r="AL21" s="27"/>
      <c r="AM21" s="28">
        <f t="shared" si="32"/>
        <v>0</v>
      </c>
      <c r="AN21" s="31">
        <f t="shared" si="43"/>
        <v>160</v>
      </c>
      <c r="AO21" s="27"/>
      <c r="AP21" s="29">
        <f t="shared" si="33"/>
        <v>0</v>
      </c>
      <c r="AQ21" s="30">
        <f t="shared" si="44"/>
        <v>20</v>
      </c>
      <c r="AR21" s="27"/>
      <c r="AS21" s="28">
        <f t="shared" si="34"/>
        <v>0</v>
      </c>
      <c r="AT21" s="31">
        <f t="shared" si="45"/>
        <v>160</v>
      </c>
      <c r="AU21" s="27"/>
      <c r="AV21" s="29">
        <f t="shared" si="35"/>
        <v>0</v>
      </c>
      <c r="AW21" s="30">
        <f t="shared" si="46"/>
        <v>20</v>
      </c>
      <c r="AX21" s="27"/>
      <c r="AY21" s="28">
        <f t="shared" si="36"/>
        <v>0</v>
      </c>
      <c r="AZ21" s="31">
        <f t="shared" si="47"/>
        <v>160</v>
      </c>
      <c r="BA21" s="27"/>
      <c r="BB21" s="29">
        <f t="shared" si="37"/>
        <v>0</v>
      </c>
    </row>
    <row r="22" spans="1:54" ht="24.95" customHeight="1" x14ac:dyDescent="0.15">
      <c r="A22" s="59">
        <v>5</v>
      </c>
      <c r="B22" s="65"/>
      <c r="C22" s="63"/>
      <c r="O22" s="13"/>
      <c r="Y22" s="30">
        <f t="shared" si="38"/>
        <v>20</v>
      </c>
      <c r="Z22" s="27"/>
      <c r="AA22" s="28">
        <f t="shared" si="28"/>
        <v>0</v>
      </c>
      <c r="AB22" s="31">
        <f t="shared" si="39"/>
        <v>160</v>
      </c>
      <c r="AC22" s="27"/>
      <c r="AD22" s="29">
        <f t="shared" si="29"/>
        <v>0</v>
      </c>
      <c r="AE22" s="30">
        <f t="shared" si="40"/>
        <v>20</v>
      </c>
      <c r="AF22" s="27"/>
      <c r="AG22" s="28">
        <f t="shared" si="30"/>
        <v>0</v>
      </c>
      <c r="AH22" s="31">
        <f t="shared" si="41"/>
        <v>160</v>
      </c>
      <c r="AI22" s="27"/>
      <c r="AJ22" s="29">
        <f t="shared" si="31"/>
        <v>0</v>
      </c>
      <c r="AK22" s="30">
        <f t="shared" si="42"/>
        <v>20</v>
      </c>
      <c r="AL22" s="27"/>
      <c r="AM22" s="28">
        <f t="shared" si="32"/>
        <v>0</v>
      </c>
      <c r="AN22" s="31">
        <f t="shared" si="43"/>
        <v>160</v>
      </c>
      <c r="AO22" s="27"/>
      <c r="AP22" s="29">
        <f t="shared" si="33"/>
        <v>0</v>
      </c>
      <c r="AQ22" s="30">
        <f t="shared" si="44"/>
        <v>20</v>
      </c>
      <c r="AR22" s="27"/>
      <c r="AS22" s="28">
        <f t="shared" si="34"/>
        <v>0</v>
      </c>
      <c r="AT22" s="31">
        <f t="shared" si="45"/>
        <v>160</v>
      </c>
      <c r="AU22" s="27"/>
      <c r="AV22" s="29">
        <f t="shared" si="35"/>
        <v>0</v>
      </c>
      <c r="AW22" s="30">
        <f t="shared" si="46"/>
        <v>20</v>
      </c>
      <c r="AX22" s="27"/>
      <c r="AY22" s="28">
        <f t="shared" si="36"/>
        <v>0</v>
      </c>
      <c r="AZ22" s="31">
        <f t="shared" si="47"/>
        <v>160</v>
      </c>
      <c r="BA22" s="27"/>
      <c r="BB22" s="29">
        <f t="shared" si="37"/>
        <v>0</v>
      </c>
    </row>
    <row r="23" spans="1:54" ht="31.5" customHeight="1" thickBot="1" x14ac:dyDescent="0.2">
      <c r="O23" s="13"/>
    </row>
    <row r="24" spans="1:54" ht="24.95" customHeight="1" x14ac:dyDescent="0.15">
      <c r="A24" s="12"/>
      <c r="B24" s="114" t="s">
        <v>3</v>
      </c>
      <c r="C24" s="116" t="s">
        <v>4</v>
      </c>
      <c r="O24" s="13"/>
      <c r="Y24" s="127" t="s">
        <v>46</v>
      </c>
      <c r="Z24" s="128"/>
      <c r="AA24" s="128"/>
      <c r="AB24" s="128"/>
      <c r="AC24" s="128"/>
      <c r="AD24" s="129"/>
      <c r="AE24" s="127" t="s">
        <v>47</v>
      </c>
      <c r="AF24" s="128"/>
      <c r="AG24" s="128"/>
      <c r="AH24" s="128"/>
      <c r="AI24" s="128"/>
      <c r="AJ24" s="129"/>
      <c r="AK24" s="118" t="s">
        <v>16</v>
      </c>
      <c r="AL24" s="119"/>
      <c r="AM24" s="119"/>
      <c r="AN24" s="119"/>
      <c r="AO24" s="119"/>
      <c r="AP24" s="120"/>
      <c r="AQ24" s="121" t="s">
        <v>14</v>
      </c>
      <c r="AR24" s="122"/>
      <c r="AS24" s="109" t="s">
        <v>35</v>
      </c>
      <c r="AT24" s="110"/>
      <c r="AU24" s="109" t="s">
        <v>17</v>
      </c>
      <c r="AV24" s="110"/>
      <c r="AW24" s="113"/>
      <c r="AX24" s="113"/>
      <c r="AY24" s="113"/>
      <c r="AZ24" s="113"/>
      <c r="BA24" s="113"/>
      <c r="BB24" s="113"/>
    </row>
    <row r="25" spans="1:54" ht="24.95" customHeight="1" x14ac:dyDescent="0.15">
      <c r="A25" s="12"/>
      <c r="B25" s="115"/>
      <c r="C25" s="117"/>
      <c r="O25" s="13"/>
      <c r="Y25" s="111" t="s">
        <v>9</v>
      </c>
      <c r="Z25" s="130"/>
      <c r="AA25" s="130"/>
      <c r="AB25" s="130" t="s">
        <v>10</v>
      </c>
      <c r="AC25" s="130"/>
      <c r="AD25" s="112"/>
      <c r="AE25" s="111" t="s">
        <v>9</v>
      </c>
      <c r="AF25" s="130"/>
      <c r="AG25" s="130"/>
      <c r="AH25" s="130" t="s">
        <v>10</v>
      </c>
      <c r="AI25" s="130"/>
      <c r="AJ25" s="112"/>
      <c r="AK25" s="111" t="s">
        <v>9</v>
      </c>
      <c r="AL25" s="130"/>
      <c r="AM25" s="130"/>
      <c r="AN25" s="130" t="s">
        <v>10</v>
      </c>
      <c r="AO25" s="130"/>
      <c r="AP25" s="112"/>
      <c r="AQ25" s="123"/>
      <c r="AR25" s="124"/>
      <c r="AS25" s="111"/>
      <c r="AT25" s="112"/>
      <c r="AU25" s="111"/>
      <c r="AV25" s="112"/>
      <c r="AW25" s="113"/>
      <c r="AX25" s="113"/>
      <c r="AY25" s="113"/>
      <c r="AZ25" s="113"/>
      <c r="BA25" s="113"/>
      <c r="BB25" s="113"/>
    </row>
    <row r="26" spans="1:54" ht="24.95" customHeight="1" x14ac:dyDescent="0.15">
      <c r="A26" s="12"/>
      <c r="B26" s="115"/>
      <c r="C26" s="117"/>
      <c r="O26" s="13"/>
      <c r="Y26" s="58" t="s">
        <v>8</v>
      </c>
      <c r="Z26" s="39" t="s">
        <v>11</v>
      </c>
      <c r="AA26" s="41" t="s">
        <v>12</v>
      </c>
      <c r="AB26" s="39" t="s">
        <v>8</v>
      </c>
      <c r="AC26" s="39" t="s">
        <v>11</v>
      </c>
      <c r="AD26" s="40" t="s">
        <v>12</v>
      </c>
      <c r="AE26" s="58" t="s">
        <v>8</v>
      </c>
      <c r="AF26" s="60" t="s">
        <v>11</v>
      </c>
      <c r="AG26" s="25" t="s">
        <v>12</v>
      </c>
      <c r="AH26" s="60" t="s">
        <v>8</v>
      </c>
      <c r="AI26" s="60" t="s">
        <v>11</v>
      </c>
      <c r="AJ26" s="26" t="s">
        <v>12</v>
      </c>
      <c r="AK26" s="67" t="s">
        <v>8</v>
      </c>
      <c r="AL26" s="68" t="s">
        <v>11</v>
      </c>
      <c r="AM26" s="68" t="s">
        <v>12</v>
      </c>
      <c r="AN26" s="68" t="s">
        <v>8</v>
      </c>
      <c r="AO26" s="68" t="s">
        <v>11</v>
      </c>
      <c r="AP26" s="26" t="s">
        <v>12</v>
      </c>
      <c r="AQ26" s="125"/>
      <c r="AR26" s="126"/>
      <c r="AS26" s="111"/>
      <c r="AT26" s="112"/>
      <c r="AU26" s="111"/>
      <c r="AV26" s="112"/>
      <c r="AW26" s="113"/>
      <c r="AX26" s="113"/>
      <c r="AY26" s="113"/>
      <c r="AZ26" s="113"/>
      <c r="BA26" s="113"/>
      <c r="BB26" s="113"/>
    </row>
    <row r="27" spans="1:54" ht="24.95" customHeight="1" x14ac:dyDescent="0.15">
      <c r="A27" s="80" t="s">
        <v>50</v>
      </c>
      <c r="B27" s="81" t="s">
        <v>48</v>
      </c>
      <c r="C27" s="81" t="s">
        <v>49</v>
      </c>
      <c r="D27" s="78">
        <v>29484</v>
      </c>
      <c r="E27" s="71"/>
      <c r="F27" s="82" t="s">
        <v>13</v>
      </c>
      <c r="G27" s="83"/>
      <c r="H27" s="84"/>
      <c r="I27" s="85"/>
      <c r="J27" s="72"/>
      <c r="K27" s="73"/>
      <c r="L27" s="74"/>
      <c r="M27" s="86">
        <v>42387</v>
      </c>
      <c r="N27" s="87">
        <f>ROUNDDOWN(YEARFRAC(M27,$U$4),0)</f>
        <v>2</v>
      </c>
      <c r="O27" s="88">
        <f>ROUNDDOWN(((DATEDIF(M27,$U$4,"d")-(365*N27))/30),0)</f>
        <v>1</v>
      </c>
      <c r="P27" s="89">
        <v>10</v>
      </c>
      <c r="Q27" s="74"/>
      <c r="R27" s="74"/>
      <c r="S27" s="74"/>
      <c r="T27" s="74"/>
      <c r="U27" s="90"/>
      <c r="V27" s="91"/>
      <c r="W27" s="90"/>
      <c r="X27" s="92"/>
      <c r="Y27" s="93">
        <v>19</v>
      </c>
      <c r="Z27" s="75">
        <v>17</v>
      </c>
      <c r="AA27" s="76">
        <f>Z27/Y27</f>
        <v>0.89473684210526316</v>
      </c>
      <c r="AB27" s="75">
        <f>Y27*8</f>
        <v>152</v>
      </c>
      <c r="AC27" s="75">
        <f>127.13+0</f>
        <v>127.13</v>
      </c>
      <c r="AD27" s="94">
        <f>AC27/AB27</f>
        <v>0.83638157894736842</v>
      </c>
      <c r="AE27" s="93">
        <v>19</v>
      </c>
      <c r="AF27" s="75">
        <v>17</v>
      </c>
      <c r="AG27" s="76">
        <f>AF27/AE27</f>
        <v>0.89473684210526316</v>
      </c>
      <c r="AH27" s="75">
        <f>AE27*8</f>
        <v>152</v>
      </c>
      <c r="AI27" s="75">
        <f>127.13+0</f>
        <v>127.13</v>
      </c>
      <c r="AJ27" s="94">
        <f>AI27/AH27</f>
        <v>0.83638157894736842</v>
      </c>
      <c r="AK27" s="93">
        <f t="shared" ref="AK27:AL32" si="48">Y7+AE7+AK7+AQ7+AW7+Y17+AE17+AK17+AQ17+AW17+Y27+AE27</f>
        <v>240</v>
      </c>
      <c r="AL27" s="75">
        <f t="shared" si="48"/>
        <v>206</v>
      </c>
      <c r="AM27" s="76">
        <f t="shared" ref="AM27:AM32" si="49">AL27/AK27</f>
        <v>0.85833333333333328</v>
      </c>
      <c r="AN27" s="77">
        <f t="shared" ref="AN27:AO32" si="50">AB7+AH7+AN7+AT7+AZ7+AB17+AH17+AN17+AT17+AZ17+AB27+AH27</f>
        <v>1920</v>
      </c>
      <c r="AO27" s="75">
        <f t="shared" si="50"/>
        <v>1629.98</v>
      </c>
      <c r="AP27" s="94">
        <f t="shared" ref="AP27:AP32" si="51">AO27/AN27</f>
        <v>0.84894791666666669</v>
      </c>
      <c r="AQ27" s="173" t="s">
        <v>51</v>
      </c>
      <c r="AR27" s="174"/>
      <c r="AS27" s="173" t="s">
        <v>51</v>
      </c>
      <c r="AT27" s="174"/>
      <c r="AU27" s="173" t="s">
        <v>51</v>
      </c>
      <c r="AV27" s="174"/>
      <c r="AW27" s="79"/>
      <c r="AX27" s="79"/>
      <c r="AY27" s="79"/>
      <c r="AZ27" s="79"/>
      <c r="BA27" s="79"/>
      <c r="BB27" s="79"/>
    </row>
    <row r="28" spans="1:54" ht="24.95" customHeight="1" x14ac:dyDescent="0.15">
      <c r="A28" s="20">
        <v>1</v>
      </c>
      <c r="B28" s="65"/>
      <c r="C28" s="63"/>
      <c r="Y28" s="30">
        <v>20</v>
      </c>
      <c r="Z28" s="31"/>
      <c r="AA28" s="28">
        <f t="shared" ref="AA28:AA32" si="52">Z28/Y28</f>
        <v>0</v>
      </c>
      <c r="AB28" s="27">
        <f>Y28*8</f>
        <v>160</v>
      </c>
      <c r="AC28" s="31"/>
      <c r="AD28" s="29">
        <f t="shared" ref="AD28:AD32" si="53">AC28/AB28</f>
        <v>0</v>
      </c>
      <c r="AE28" s="30">
        <v>20</v>
      </c>
      <c r="AF28" s="31"/>
      <c r="AG28" s="28">
        <f>AF28/AE28</f>
        <v>0</v>
      </c>
      <c r="AH28" s="27">
        <f>AE28*8</f>
        <v>160</v>
      </c>
      <c r="AI28" s="31"/>
      <c r="AJ28" s="29">
        <f>AI28/AH28</f>
        <v>0</v>
      </c>
      <c r="AK28" s="30">
        <f t="shared" si="48"/>
        <v>240</v>
      </c>
      <c r="AL28" s="27">
        <f t="shared" si="48"/>
        <v>0</v>
      </c>
      <c r="AM28" s="28">
        <f t="shared" si="49"/>
        <v>0</v>
      </c>
      <c r="AN28" s="42">
        <f t="shared" si="50"/>
        <v>1920</v>
      </c>
      <c r="AO28" s="27">
        <f t="shared" si="50"/>
        <v>0</v>
      </c>
      <c r="AP28" s="29">
        <f t="shared" si="51"/>
        <v>0</v>
      </c>
      <c r="AQ28" s="107"/>
      <c r="AR28" s="108"/>
      <c r="AS28" s="104"/>
      <c r="AT28" s="105"/>
      <c r="AU28" s="104"/>
      <c r="AV28" s="105"/>
      <c r="AW28" s="106"/>
      <c r="AX28" s="106"/>
      <c r="AY28" s="106"/>
      <c r="AZ28" s="106"/>
      <c r="BA28" s="106"/>
      <c r="BB28" s="106"/>
    </row>
    <row r="29" spans="1:54" ht="24.95" customHeight="1" x14ac:dyDescent="0.15">
      <c r="A29" s="20">
        <v>2</v>
      </c>
      <c r="B29" s="65"/>
      <c r="C29" s="63"/>
      <c r="Y29" s="30">
        <f t="shared" ref="Y29:Y32" si="54">Y28</f>
        <v>20</v>
      </c>
      <c r="Z29" s="27"/>
      <c r="AA29" s="28">
        <f t="shared" si="52"/>
        <v>0</v>
      </c>
      <c r="AB29" s="27">
        <f t="shared" ref="AB29:AB32" si="55">Y29*8</f>
        <v>160</v>
      </c>
      <c r="AC29" s="27"/>
      <c r="AD29" s="29">
        <f t="shared" si="53"/>
        <v>0</v>
      </c>
      <c r="AE29" s="30">
        <f t="shared" ref="AE29:AE32" si="56">AE28</f>
        <v>20</v>
      </c>
      <c r="AF29" s="27"/>
      <c r="AG29" s="28">
        <f t="shared" ref="AG29:AG32" si="57">AF29/AE29</f>
        <v>0</v>
      </c>
      <c r="AH29" s="27">
        <f t="shared" ref="AH29:AH32" si="58">AE29*8</f>
        <v>160</v>
      </c>
      <c r="AI29" s="27"/>
      <c r="AJ29" s="29">
        <f t="shared" ref="AJ29:AJ32" si="59">AI29/AH29</f>
        <v>0</v>
      </c>
      <c r="AK29" s="30">
        <f t="shared" si="48"/>
        <v>240</v>
      </c>
      <c r="AL29" s="27">
        <f t="shared" si="48"/>
        <v>0</v>
      </c>
      <c r="AM29" s="28">
        <f t="shared" si="49"/>
        <v>0</v>
      </c>
      <c r="AN29" s="42">
        <f t="shared" si="50"/>
        <v>1920</v>
      </c>
      <c r="AO29" s="27">
        <f t="shared" si="50"/>
        <v>0</v>
      </c>
      <c r="AP29" s="29">
        <f t="shared" si="51"/>
        <v>0</v>
      </c>
      <c r="AQ29" s="107"/>
      <c r="AR29" s="108"/>
      <c r="AS29" s="104"/>
      <c r="AT29" s="105"/>
      <c r="AU29" s="104"/>
      <c r="AV29" s="105"/>
      <c r="AW29" s="106"/>
      <c r="AX29" s="106"/>
      <c r="AY29" s="106"/>
      <c r="AZ29" s="106"/>
      <c r="BA29" s="106"/>
      <c r="BB29" s="106"/>
    </row>
    <row r="30" spans="1:54" ht="24.95" customHeight="1" x14ac:dyDescent="0.15">
      <c r="A30" s="20">
        <v>3</v>
      </c>
      <c r="B30" s="65"/>
      <c r="C30" s="63"/>
      <c r="Y30" s="30">
        <f t="shared" si="54"/>
        <v>20</v>
      </c>
      <c r="Z30" s="27"/>
      <c r="AA30" s="28">
        <f t="shared" si="52"/>
        <v>0</v>
      </c>
      <c r="AB30" s="27">
        <f t="shared" si="55"/>
        <v>160</v>
      </c>
      <c r="AC30" s="27"/>
      <c r="AD30" s="29">
        <f t="shared" si="53"/>
        <v>0</v>
      </c>
      <c r="AE30" s="30">
        <f t="shared" si="56"/>
        <v>20</v>
      </c>
      <c r="AF30" s="27"/>
      <c r="AG30" s="28">
        <f t="shared" si="57"/>
        <v>0</v>
      </c>
      <c r="AH30" s="27">
        <f t="shared" si="58"/>
        <v>160</v>
      </c>
      <c r="AI30" s="27"/>
      <c r="AJ30" s="29">
        <f t="shared" si="59"/>
        <v>0</v>
      </c>
      <c r="AK30" s="30">
        <f t="shared" si="48"/>
        <v>240</v>
      </c>
      <c r="AL30" s="27">
        <f t="shared" si="48"/>
        <v>0</v>
      </c>
      <c r="AM30" s="28">
        <f t="shared" si="49"/>
        <v>0</v>
      </c>
      <c r="AN30" s="42">
        <f t="shared" si="50"/>
        <v>1920</v>
      </c>
      <c r="AO30" s="27">
        <f t="shared" si="50"/>
        <v>0</v>
      </c>
      <c r="AP30" s="29">
        <f t="shared" si="51"/>
        <v>0</v>
      </c>
      <c r="AQ30" s="107"/>
      <c r="AR30" s="108"/>
      <c r="AS30" s="104"/>
      <c r="AT30" s="105"/>
      <c r="AU30" s="104"/>
      <c r="AV30" s="105"/>
      <c r="AW30" s="106"/>
      <c r="AX30" s="106"/>
      <c r="AY30" s="106"/>
      <c r="AZ30" s="106"/>
      <c r="BA30" s="106"/>
      <c r="BB30" s="106"/>
    </row>
    <row r="31" spans="1:54" ht="24.95" customHeight="1" x14ac:dyDescent="0.15">
      <c r="A31" s="59">
        <v>4</v>
      </c>
      <c r="B31" s="65"/>
      <c r="C31" s="63"/>
      <c r="Y31" s="30">
        <f t="shared" si="54"/>
        <v>20</v>
      </c>
      <c r="Z31" s="27"/>
      <c r="AA31" s="28">
        <f t="shared" si="52"/>
        <v>0</v>
      </c>
      <c r="AB31" s="27">
        <f t="shared" si="55"/>
        <v>160</v>
      </c>
      <c r="AC31" s="27"/>
      <c r="AD31" s="29">
        <f t="shared" si="53"/>
        <v>0</v>
      </c>
      <c r="AE31" s="30">
        <f t="shared" si="56"/>
        <v>20</v>
      </c>
      <c r="AF31" s="27"/>
      <c r="AG31" s="28">
        <f t="shared" si="57"/>
        <v>0</v>
      </c>
      <c r="AH31" s="27">
        <f t="shared" si="58"/>
        <v>160</v>
      </c>
      <c r="AI31" s="27"/>
      <c r="AJ31" s="29">
        <f t="shared" si="59"/>
        <v>0</v>
      </c>
      <c r="AK31" s="30">
        <f t="shared" si="48"/>
        <v>240</v>
      </c>
      <c r="AL31" s="27">
        <f t="shared" si="48"/>
        <v>0</v>
      </c>
      <c r="AM31" s="28">
        <f t="shared" si="49"/>
        <v>0</v>
      </c>
      <c r="AN31" s="42">
        <f t="shared" si="50"/>
        <v>1920</v>
      </c>
      <c r="AO31" s="27">
        <f t="shared" si="50"/>
        <v>0</v>
      </c>
      <c r="AP31" s="29">
        <f t="shared" si="51"/>
        <v>0</v>
      </c>
      <c r="AQ31" s="107"/>
      <c r="AR31" s="108"/>
      <c r="AS31" s="104"/>
      <c r="AT31" s="105"/>
      <c r="AU31" s="104"/>
      <c r="AV31" s="105"/>
      <c r="AW31" s="106"/>
      <c r="AX31" s="106"/>
      <c r="AY31" s="106"/>
      <c r="AZ31" s="106"/>
      <c r="BA31" s="106"/>
      <c r="BB31" s="106"/>
    </row>
    <row r="32" spans="1:54" ht="24.95" customHeight="1" x14ac:dyDescent="0.15">
      <c r="A32" s="59">
        <v>5</v>
      </c>
      <c r="B32" s="65"/>
      <c r="C32" s="63"/>
      <c r="Y32" s="30">
        <f t="shared" si="54"/>
        <v>20</v>
      </c>
      <c r="Z32" s="27"/>
      <c r="AA32" s="28">
        <f t="shared" si="52"/>
        <v>0</v>
      </c>
      <c r="AB32" s="27">
        <f t="shared" si="55"/>
        <v>160</v>
      </c>
      <c r="AC32" s="27"/>
      <c r="AD32" s="29">
        <f t="shared" si="53"/>
        <v>0</v>
      </c>
      <c r="AE32" s="30">
        <f t="shared" si="56"/>
        <v>20</v>
      </c>
      <c r="AF32" s="27"/>
      <c r="AG32" s="28">
        <f t="shared" si="57"/>
        <v>0</v>
      </c>
      <c r="AH32" s="27">
        <f t="shared" si="58"/>
        <v>160</v>
      </c>
      <c r="AI32" s="27"/>
      <c r="AJ32" s="29">
        <f t="shared" si="59"/>
        <v>0</v>
      </c>
      <c r="AK32" s="30">
        <f t="shared" si="48"/>
        <v>240</v>
      </c>
      <c r="AL32" s="27">
        <f t="shared" si="48"/>
        <v>0</v>
      </c>
      <c r="AM32" s="28">
        <f t="shared" si="49"/>
        <v>0</v>
      </c>
      <c r="AN32" s="42">
        <f t="shared" si="50"/>
        <v>1920</v>
      </c>
      <c r="AO32" s="27">
        <f t="shared" si="50"/>
        <v>0</v>
      </c>
      <c r="AP32" s="29">
        <f t="shared" si="51"/>
        <v>0</v>
      </c>
      <c r="AQ32" s="107"/>
      <c r="AR32" s="108"/>
      <c r="AS32" s="104"/>
      <c r="AT32" s="105"/>
      <c r="AU32" s="104"/>
      <c r="AV32" s="105"/>
      <c r="AW32" s="106"/>
      <c r="AX32" s="106"/>
      <c r="AY32" s="106"/>
      <c r="AZ32" s="106"/>
      <c r="BA32" s="106"/>
      <c r="BB32" s="106"/>
    </row>
  </sheetData>
  <mergeCells count="105">
    <mergeCell ref="A2:Y2"/>
    <mergeCell ref="AQ27:AR27"/>
    <mergeCell ref="AS27:AT27"/>
    <mergeCell ref="AU27:AV27"/>
    <mergeCell ref="Z2:AE2"/>
    <mergeCell ref="AG2:AL2"/>
    <mergeCell ref="AN2:AR2"/>
    <mergeCell ref="AW4:BB4"/>
    <mergeCell ref="Y5:AA5"/>
    <mergeCell ref="AB5:AD5"/>
    <mergeCell ref="AE5:AG5"/>
    <mergeCell ref="AH5:AJ5"/>
    <mergeCell ref="AK5:AM5"/>
    <mergeCell ref="AW5:AY5"/>
    <mergeCell ref="AZ5:BB5"/>
    <mergeCell ref="AT2:AX2"/>
    <mergeCell ref="AQ4:AV4"/>
    <mergeCell ref="M4:M6"/>
    <mergeCell ref="N4:P6"/>
    <mergeCell ref="Q4:Q6"/>
    <mergeCell ref="R4:T6"/>
    <mergeCell ref="W4:W6"/>
    <mergeCell ref="X4:X6"/>
    <mergeCell ref="AN5:AP5"/>
    <mergeCell ref="AQ5:AS5"/>
    <mergeCell ref="AT5:AV5"/>
    <mergeCell ref="B13:C13"/>
    <mergeCell ref="U13:Z13"/>
    <mergeCell ref="B14:B16"/>
    <mergeCell ref="C14:C16"/>
    <mergeCell ref="Y14:AD14"/>
    <mergeCell ref="G8:G12"/>
    <mergeCell ref="Y4:AD4"/>
    <mergeCell ref="AE4:AJ4"/>
    <mergeCell ref="AK4:AP4"/>
    <mergeCell ref="B4:B6"/>
    <mergeCell ref="C4:C6"/>
    <mergeCell ref="D4:D6"/>
    <mergeCell ref="E4:E6"/>
    <mergeCell ref="F4:F6"/>
    <mergeCell ref="G4:G6"/>
    <mergeCell ref="H4:H6"/>
    <mergeCell ref="I4:I6"/>
    <mergeCell ref="J4:L6"/>
    <mergeCell ref="B24:B26"/>
    <mergeCell ref="C24:C26"/>
    <mergeCell ref="Y24:AD24"/>
    <mergeCell ref="AE24:AJ24"/>
    <mergeCell ref="AK24:AP24"/>
    <mergeCell ref="AK14:AP14"/>
    <mergeCell ref="AQ14:AV14"/>
    <mergeCell ref="AW14:BB14"/>
    <mergeCell ref="Y15:AA15"/>
    <mergeCell ref="AB15:AD15"/>
    <mergeCell ref="AE15:AG15"/>
    <mergeCell ref="AH15:AJ15"/>
    <mergeCell ref="AK15:AM15"/>
    <mergeCell ref="AN15:AP15"/>
    <mergeCell ref="AQ15:AS15"/>
    <mergeCell ref="AE14:AJ14"/>
    <mergeCell ref="AT15:AV15"/>
    <mergeCell ref="AW15:AY15"/>
    <mergeCell ref="AZ15:BB15"/>
    <mergeCell ref="Y25:AA25"/>
    <mergeCell ref="AB25:AD25"/>
    <mergeCell ref="AE25:AG25"/>
    <mergeCell ref="AH25:AJ25"/>
    <mergeCell ref="AK25:AM25"/>
    <mergeCell ref="AN25:AP25"/>
    <mergeCell ref="AQ24:AR26"/>
    <mergeCell ref="AS24:AT26"/>
    <mergeCell ref="AU24:AV26"/>
    <mergeCell ref="AW28:AX28"/>
    <mergeCell ref="AY28:AZ28"/>
    <mergeCell ref="BA28:BB28"/>
    <mergeCell ref="AW29:AX29"/>
    <mergeCell ref="AY29:AZ29"/>
    <mergeCell ref="BA29:BB29"/>
    <mergeCell ref="AW24:AX26"/>
    <mergeCell ref="AY24:AZ26"/>
    <mergeCell ref="BA24:BB26"/>
    <mergeCell ref="AQ28:AR28"/>
    <mergeCell ref="AS28:AT28"/>
    <mergeCell ref="AU28:AV28"/>
    <mergeCell ref="AQ29:AR29"/>
    <mergeCell ref="AS29:AT29"/>
    <mergeCell ref="AU29:AV29"/>
    <mergeCell ref="AW30:AX30"/>
    <mergeCell ref="AY30:AZ30"/>
    <mergeCell ref="BA30:BB30"/>
    <mergeCell ref="AQ32:AR32"/>
    <mergeCell ref="AS32:AT32"/>
    <mergeCell ref="AU32:AV32"/>
    <mergeCell ref="AQ30:AR30"/>
    <mergeCell ref="AS30:AT30"/>
    <mergeCell ref="AU30:AV30"/>
    <mergeCell ref="AQ31:AR31"/>
    <mergeCell ref="AS31:AT31"/>
    <mergeCell ref="AU31:AV31"/>
    <mergeCell ref="AW31:AX31"/>
    <mergeCell ref="AY31:AZ31"/>
    <mergeCell ref="BA31:BB31"/>
    <mergeCell ref="AW32:AX32"/>
    <mergeCell ref="AY32:AZ32"/>
    <mergeCell ref="BA32:BB32"/>
  </mergeCells>
  <phoneticPr fontId="1"/>
  <printOptions horizontalCentered="1"/>
  <pageMargins left="0.30729166666666669" right="0.23622047244094491" top="0.74803149606299213" bottom="0.74803149606299213" header="0.31496062992125984" footer="0.31496062992125984"/>
  <pageSetup paperSize="9" scale="59" orientation="landscape" r:id="rId1"/>
  <headerFooter>
    <oddHeader xml:space="preserve">&amp;L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H32"/>
  <sheetViews>
    <sheetView tabSelected="1" view="pageBreakPreview" topLeftCell="A10" zoomScale="60" zoomScaleNormal="80" workbookViewId="0">
      <selection activeCell="AL26" sqref="AL26"/>
    </sheetView>
  </sheetViews>
  <sheetFormatPr defaultRowHeight="13.5" x14ac:dyDescent="0.15"/>
  <cols>
    <col min="1" max="1" width="7.375" style="13" customWidth="1"/>
    <col min="2" max="2" width="16.375" style="4" customWidth="1"/>
    <col min="3" max="3" width="17.375" style="13" customWidth="1"/>
    <col min="4" max="4" width="18.375" style="1" hidden="1" customWidth="1"/>
    <col min="5" max="5" width="10.75" style="1" hidden="1" customWidth="1"/>
    <col min="6" max="6" width="11" style="3" hidden="1" customWidth="1"/>
    <col min="7" max="7" width="14.625" style="3" hidden="1" customWidth="1"/>
    <col min="8" max="8" width="22.875" style="13" hidden="1" customWidth="1"/>
    <col min="9" max="9" width="12.875" style="13" hidden="1" customWidth="1"/>
    <col min="10" max="10" width="5.375" style="13" hidden="1" customWidth="1"/>
    <col min="11" max="12" width="5.375" style="2" hidden="1" customWidth="1"/>
    <col min="13" max="13" width="19.5" style="13" hidden="1" customWidth="1"/>
    <col min="14" max="14" width="5.375" style="13" hidden="1" customWidth="1"/>
    <col min="15" max="16" width="5.375" style="2" hidden="1" customWidth="1"/>
    <col min="17" max="17" width="14.125" style="2" hidden="1" customWidth="1"/>
    <col min="18" max="20" width="5.625" style="2" hidden="1" customWidth="1"/>
    <col min="21" max="21" width="16.125" style="13" hidden="1" customWidth="1"/>
    <col min="22" max="22" width="12.5" style="13" hidden="1" customWidth="1"/>
    <col min="23" max="23" width="17.625" style="13" hidden="1" customWidth="1"/>
    <col min="24" max="24" width="12.75" style="13" hidden="1" customWidth="1"/>
    <col min="25" max="25" width="6.625" style="2" customWidth="1"/>
    <col min="26" max="26" width="6.625" style="5" customWidth="1"/>
    <col min="27" max="28" width="6.625" style="13" customWidth="1"/>
    <col min="29" max="29" width="6.625" style="9" customWidth="1"/>
    <col min="30" max="31" width="6.625" style="13" customWidth="1"/>
    <col min="32" max="32" width="6.625" style="9" customWidth="1"/>
    <col min="33" max="34" width="6.625" style="13" customWidth="1"/>
    <col min="35" max="35" width="6.625" style="9" customWidth="1"/>
    <col min="36" max="37" width="6.625" style="13" customWidth="1"/>
    <col min="38" max="38" width="6.625" style="9" customWidth="1"/>
    <col min="39" max="40" width="6.625" style="13" customWidth="1"/>
    <col min="41" max="41" width="6.625" style="9" customWidth="1"/>
    <col min="42" max="42" width="7.625" style="13" customWidth="1"/>
    <col min="43" max="43" width="6.625" style="13" customWidth="1"/>
    <col min="44" max="44" width="6.625" style="9" customWidth="1"/>
    <col min="45" max="46" width="6.625" style="13" customWidth="1"/>
    <col min="47" max="47" width="6.625" style="9" customWidth="1"/>
    <col min="48" max="48" width="8" style="13" customWidth="1"/>
    <col min="49" max="49" width="6.625" style="13" customWidth="1"/>
    <col min="50" max="50" width="6.625" style="9" customWidth="1"/>
    <col min="51" max="51" width="6.75" style="13" customWidth="1"/>
    <col min="52" max="52" width="6.625" style="13" customWidth="1"/>
    <col min="53" max="53" width="6.625" style="9" customWidth="1"/>
    <col min="54" max="54" width="7.625" style="13" customWidth="1"/>
    <col min="55" max="16384" width="9" style="13"/>
  </cols>
  <sheetData>
    <row r="2" spans="1:112" ht="58.5" customHeight="1" x14ac:dyDescent="0.15">
      <c r="A2" s="170" t="s">
        <v>52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  <c r="V2" s="170"/>
      <c r="W2" s="170"/>
      <c r="X2" s="170"/>
      <c r="Y2" s="170"/>
      <c r="Z2" s="175"/>
      <c r="AA2" s="175"/>
      <c r="AB2" s="175"/>
      <c r="AC2" s="175"/>
      <c r="AD2" s="175"/>
      <c r="AE2" s="175"/>
      <c r="AF2" s="69"/>
      <c r="AG2" s="176"/>
      <c r="AH2" s="176"/>
      <c r="AI2" s="176"/>
      <c r="AJ2" s="176"/>
      <c r="AK2" s="176"/>
      <c r="AL2" s="176"/>
      <c r="AM2" s="70"/>
      <c r="AN2" s="177"/>
      <c r="AO2" s="178"/>
      <c r="AP2" s="178"/>
      <c r="AQ2" s="178"/>
      <c r="AR2" s="178"/>
      <c r="AT2" s="157"/>
      <c r="AU2" s="158"/>
      <c r="AV2" s="158"/>
      <c r="AW2" s="158"/>
      <c r="AX2" s="158"/>
    </row>
    <row r="3" spans="1:112" ht="19.5" customHeight="1" thickBot="1" x14ac:dyDescent="0.2">
      <c r="B3" s="62"/>
      <c r="C3" s="62"/>
      <c r="D3" s="17"/>
      <c r="E3" s="62"/>
      <c r="F3" s="17"/>
      <c r="G3" s="16"/>
      <c r="H3" s="18"/>
      <c r="I3" s="61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61"/>
      <c r="V3" s="61"/>
      <c r="W3" s="103"/>
      <c r="X3" s="103"/>
      <c r="Y3" s="103"/>
      <c r="Z3" s="103"/>
    </row>
    <row r="4" spans="1:112" ht="24.95" customHeight="1" x14ac:dyDescent="0.15">
      <c r="A4" s="12"/>
      <c r="B4" s="114" t="s">
        <v>3</v>
      </c>
      <c r="C4" s="116" t="s">
        <v>4</v>
      </c>
      <c r="D4" s="159" t="s">
        <v>0</v>
      </c>
      <c r="E4" s="160" t="s">
        <v>21</v>
      </c>
      <c r="F4" s="163" t="s">
        <v>20</v>
      </c>
      <c r="G4" s="164" t="s">
        <v>26</v>
      </c>
      <c r="H4" s="167" t="s">
        <v>1</v>
      </c>
      <c r="I4" s="168" t="s">
        <v>24</v>
      </c>
      <c r="J4" s="169" t="s">
        <v>25</v>
      </c>
      <c r="K4" s="169"/>
      <c r="L4" s="169"/>
      <c r="M4" s="138" t="s">
        <v>2</v>
      </c>
      <c r="N4" s="141" t="s">
        <v>30</v>
      </c>
      <c r="O4" s="142"/>
      <c r="P4" s="143"/>
      <c r="Q4" s="150" t="s">
        <v>27</v>
      </c>
      <c r="R4" s="141" t="s">
        <v>29</v>
      </c>
      <c r="S4" s="142"/>
      <c r="T4" s="143"/>
      <c r="U4" s="10">
        <v>43160</v>
      </c>
      <c r="V4" s="11" t="s">
        <v>5</v>
      </c>
      <c r="W4" s="153" t="s">
        <v>6</v>
      </c>
      <c r="X4" s="154" t="s">
        <v>34</v>
      </c>
      <c r="Y4" s="127" t="s">
        <v>53</v>
      </c>
      <c r="Z4" s="128"/>
      <c r="AA4" s="128"/>
      <c r="AB4" s="128"/>
      <c r="AC4" s="128"/>
      <c r="AD4" s="129"/>
      <c r="AE4" s="127" t="s">
        <v>54</v>
      </c>
      <c r="AF4" s="128"/>
      <c r="AG4" s="128"/>
      <c r="AH4" s="128"/>
      <c r="AI4" s="128"/>
      <c r="AJ4" s="129"/>
      <c r="AK4" s="127" t="s">
        <v>55</v>
      </c>
      <c r="AL4" s="128"/>
      <c r="AM4" s="128"/>
      <c r="AN4" s="128"/>
      <c r="AO4" s="128"/>
      <c r="AP4" s="129"/>
      <c r="AQ4" s="127" t="s">
        <v>56</v>
      </c>
      <c r="AR4" s="128"/>
      <c r="AS4" s="128"/>
      <c r="AT4" s="128"/>
      <c r="AU4" s="128"/>
      <c r="AV4" s="129"/>
      <c r="AW4" s="127" t="s">
        <v>57</v>
      </c>
      <c r="AX4" s="128"/>
      <c r="AY4" s="128"/>
      <c r="AZ4" s="128"/>
      <c r="BA4" s="128"/>
      <c r="BB4" s="129"/>
    </row>
    <row r="5" spans="1:112" ht="24.95" customHeight="1" x14ac:dyDescent="0.15">
      <c r="A5" s="12"/>
      <c r="B5" s="115"/>
      <c r="C5" s="117"/>
      <c r="D5" s="159"/>
      <c r="E5" s="161"/>
      <c r="F5" s="163"/>
      <c r="G5" s="165"/>
      <c r="H5" s="167"/>
      <c r="I5" s="139"/>
      <c r="J5" s="169"/>
      <c r="K5" s="169"/>
      <c r="L5" s="169"/>
      <c r="M5" s="139"/>
      <c r="N5" s="144"/>
      <c r="O5" s="145"/>
      <c r="P5" s="146"/>
      <c r="Q5" s="151"/>
      <c r="R5" s="144"/>
      <c r="S5" s="145"/>
      <c r="T5" s="146"/>
      <c r="U5" s="10"/>
      <c r="V5" s="11"/>
      <c r="W5" s="153"/>
      <c r="X5" s="155"/>
      <c r="Y5" s="137" t="s">
        <v>9</v>
      </c>
      <c r="Z5" s="135"/>
      <c r="AA5" s="135"/>
      <c r="AB5" s="135" t="s">
        <v>10</v>
      </c>
      <c r="AC5" s="135"/>
      <c r="AD5" s="136"/>
      <c r="AE5" s="137" t="s">
        <v>9</v>
      </c>
      <c r="AF5" s="135"/>
      <c r="AG5" s="135"/>
      <c r="AH5" s="135" t="s">
        <v>10</v>
      </c>
      <c r="AI5" s="135"/>
      <c r="AJ5" s="136"/>
      <c r="AK5" s="137" t="s">
        <v>9</v>
      </c>
      <c r="AL5" s="135"/>
      <c r="AM5" s="135"/>
      <c r="AN5" s="135" t="s">
        <v>10</v>
      </c>
      <c r="AO5" s="135"/>
      <c r="AP5" s="136"/>
      <c r="AQ5" s="137" t="s">
        <v>9</v>
      </c>
      <c r="AR5" s="135"/>
      <c r="AS5" s="135"/>
      <c r="AT5" s="135" t="s">
        <v>10</v>
      </c>
      <c r="AU5" s="135"/>
      <c r="AV5" s="136"/>
      <c r="AW5" s="137" t="s">
        <v>9</v>
      </c>
      <c r="AX5" s="135"/>
      <c r="AY5" s="135"/>
      <c r="AZ5" s="135" t="s">
        <v>10</v>
      </c>
      <c r="BA5" s="135"/>
      <c r="BB5" s="136"/>
    </row>
    <row r="6" spans="1:112" ht="24.95" customHeight="1" x14ac:dyDescent="0.15">
      <c r="A6" s="12"/>
      <c r="B6" s="115"/>
      <c r="C6" s="117"/>
      <c r="D6" s="159"/>
      <c r="E6" s="162"/>
      <c r="F6" s="163"/>
      <c r="G6" s="166"/>
      <c r="H6" s="167"/>
      <c r="I6" s="140"/>
      <c r="J6" s="169"/>
      <c r="K6" s="169"/>
      <c r="L6" s="169"/>
      <c r="M6" s="140"/>
      <c r="N6" s="147"/>
      <c r="O6" s="148"/>
      <c r="P6" s="149"/>
      <c r="Q6" s="152"/>
      <c r="R6" s="147"/>
      <c r="S6" s="148"/>
      <c r="T6" s="149"/>
      <c r="U6" s="10"/>
      <c r="V6" s="11"/>
      <c r="W6" s="153"/>
      <c r="X6" s="156"/>
      <c r="Y6" s="98" t="s">
        <v>8</v>
      </c>
      <c r="Z6" s="100" t="s">
        <v>11</v>
      </c>
      <c r="AA6" s="25" t="s">
        <v>12</v>
      </c>
      <c r="AB6" s="100" t="s">
        <v>8</v>
      </c>
      <c r="AC6" s="100" t="s">
        <v>11</v>
      </c>
      <c r="AD6" s="26" t="s">
        <v>12</v>
      </c>
      <c r="AE6" s="98" t="s">
        <v>8</v>
      </c>
      <c r="AF6" s="100" t="s">
        <v>11</v>
      </c>
      <c r="AG6" s="25" t="s">
        <v>12</v>
      </c>
      <c r="AH6" s="100" t="s">
        <v>8</v>
      </c>
      <c r="AI6" s="34" t="s">
        <v>11</v>
      </c>
      <c r="AJ6" s="35" t="s">
        <v>12</v>
      </c>
      <c r="AK6" s="98" t="s">
        <v>8</v>
      </c>
      <c r="AL6" s="100" t="s">
        <v>11</v>
      </c>
      <c r="AM6" s="25" t="s">
        <v>12</v>
      </c>
      <c r="AN6" s="100" t="s">
        <v>8</v>
      </c>
      <c r="AO6" s="100" t="s">
        <v>11</v>
      </c>
      <c r="AP6" s="26" t="s">
        <v>12</v>
      </c>
      <c r="AQ6" s="98" t="s">
        <v>8</v>
      </c>
      <c r="AR6" s="34" t="s">
        <v>11</v>
      </c>
      <c r="AS6" s="36" t="s">
        <v>12</v>
      </c>
      <c r="AT6" s="100" t="s">
        <v>8</v>
      </c>
      <c r="AU6" s="34" t="s">
        <v>11</v>
      </c>
      <c r="AV6" s="37" t="s">
        <v>12</v>
      </c>
      <c r="AW6" s="98" t="s">
        <v>8</v>
      </c>
      <c r="AX6" s="34" t="s">
        <v>11</v>
      </c>
      <c r="AY6" s="36" t="s">
        <v>12</v>
      </c>
      <c r="AZ6" s="38" t="s">
        <v>8</v>
      </c>
      <c r="BA6" s="34" t="s">
        <v>11</v>
      </c>
      <c r="BB6" s="35" t="s">
        <v>12</v>
      </c>
    </row>
    <row r="7" spans="1:112" ht="24.95" customHeight="1" x14ac:dyDescent="0.15">
      <c r="A7" s="80" t="s">
        <v>50</v>
      </c>
      <c r="B7" s="81" t="s">
        <v>48</v>
      </c>
      <c r="C7" s="81" t="s">
        <v>49</v>
      </c>
      <c r="D7" s="78">
        <v>29484</v>
      </c>
      <c r="E7" s="71"/>
      <c r="F7" s="82" t="s">
        <v>13</v>
      </c>
      <c r="G7" s="83"/>
      <c r="H7" s="84"/>
      <c r="I7" s="85"/>
      <c r="J7" s="72"/>
      <c r="K7" s="73"/>
      <c r="L7" s="74"/>
      <c r="M7" s="86">
        <v>42387</v>
      </c>
      <c r="N7" s="87">
        <f>ROUNDDOWN(YEARFRAC(M7,$U$4),0)</f>
        <v>2</v>
      </c>
      <c r="O7" s="88">
        <f>ROUNDDOWN(((DATEDIF(M7,$U$4,"d")-(365*N7))/30),0)</f>
        <v>1</v>
      </c>
      <c r="P7" s="89">
        <v>10</v>
      </c>
      <c r="Q7" s="74"/>
      <c r="R7" s="74"/>
      <c r="S7" s="74"/>
      <c r="T7" s="74"/>
      <c r="U7" s="90"/>
      <c r="V7" s="91"/>
      <c r="W7" s="90"/>
      <c r="X7" s="92"/>
      <c r="Y7" s="93">
        <v>19</v>
      </c>
      <c r="Z7" s="75">
        <v>17</v>
      </c>
      <c r="AA7" s="76">
        <f>Z7/Y7</f>
        <v>0.89473684210526316</v>
      </c>
      <c r="AB7" s="75">
        <f>Y7*8</f>
        <v>152</v>
      </c>
      <c r="AC7" s="75">
        <f>127.13+0</f>
        <v>127.13</v>
      </c>
      <c r="AD7" s="94">
        <f>AC7/AB7</f>
        <v>0.83638157894736842</v>
      </c>
      <c r="AE7" s="93">
        <v>21</v>
      </c>
      <c r="AF7" s="75">
        <v>17</v>
      </c>
      <c r="AG7" s="76">
        <f>AF7/AE7</f>
        <v>0.80952380952380953</v>
      </c>
      <c r="AH7" s="75">
        <f t="shared" ref="AH7" si="0">AE7*8</f>
        <v>168</v>
      </c>
      <c r="AI7" s="95">
        <f>136+0</f>
        <v>136</v>
      </c>
      <c r="AJ7" s="96">
        <f>AI7/AH7</f>
        <v>0.80952380952380953</v>
      </c>
      <c r="AK7" s="93">
        <v>23</v>
      </c>
      <c r="AL7" s="75">
        <v>18</v>
      </c>
      <c r="AM7" s="76">
        <f>AL7/AK7</f>
        <v>0.78260869565217395</v>
      </c>
      <c r="AN7" s="75">
        <f t="shared" ref="AN7" si="1">AK7*8</f>
        <v>184</v>
      </c>
      <c r="AO7" s="75">
        <f>144.85+17.83</f>
        <v>162.68</v>
      </c>
      <c r="AP7" s="94">
        <f t="shared" ref="AP7:AP12" si="2">AO7/AN7</f>
        <v>0.88413043478260878</v>
      </c>
      <c r="AQ7" s="93">
        <v>20</v>
      </c>
      <c r="AR7" s="95">
        <v>19</v>
      </c>
      <c r="AS7" s="97">
        <f>AR7/AQ7</f>
        <v>0.95</v>
      </c>
      <c r="AT7" s="75">
        <f>AQ7*8</f>
        <v>160</v>
      </c>
      <c r="AU7" s="95">
        <v>142.05000000000001</v>
      </c>
      <c r="AV7" s="96">
        <f>AU7/AT7</f>
        <v>0.88781250000000012</v>
      </c>
      <c r="AW7" s="93">
        <v>18</v>
      </c>
      <c r="AX7" s="95">
        <v>15</v>
      </c>
      <c r="AY7" s="97">
        <f>AX7/AW7</f>
        <v>0.83333333333333337</v>
      </c>
      <c r="AZ7" s="95">
        <f>AW7*8</f>
        <v>144</v>
      </c>
      <c r="BA7" s="95">
        <v>120</v>
      </c>
      <c r="BB7" s="96">
        <f>BA7/AZ7</f>
        <v>0.83333333333333337</v>
      </c>
    </row>
    <row r="8" spans="1:112" ht="24.95" customHeight="1" x14ac:dyDescent="0.15">
      <c r="A8" s="101">
        <v>1</v>
      </c>
      <c r="B8" s="65"/>
      <c r="C8" s="63"/>
      <c r="D8" s="43">
        <v>35318</v>
      </c>
      <c r="E8" s="21" t="s">
        <v>15</v>
      </c>
      <c r="F8" s="44" t="s">
        <v>15</v>
      </c>
      <c r="G8" s="171">
        <v>42491</v>
      </c>
      <c r="H8" s="45">
        <v>23013</v>
      </c>
      <c r="I8" s="102" t="s">
        <v>15</v>
      </c>
      <c r="J8" s="47">
        <f t="shared" ref="J8:J12" si="3">ROUNDDOWN(YEARFRAC(H8,$U$4),0)</f>
        <v>55</v>
      </c>
      <c r="K8" s="48">
        <f t="shared" ref="K8:K12" si="4">ROUNDDOWN(((DATEDIF(H8,$U$4,"d")-(365*J8))/30),0)</f>
        <v>2</v>
      </c>
      <c r="L8" s="49">
        <v>12</v>
      </c>
      <c r="M8" s="21">
        <v>42370</v>
      </c>
      <c r="N8" s="22">
        <f>ROUNDDOWN(YEARFRAC(M8,$H$2),0)</f>
        <v>116</v>
      </c>
      <c r="O8" s="23" t="e">
        <f>ROUNDDOWN(((DATEDIF(M8,$H$2,"d")-(365*N8))/30),0)</f>
        <v>#NUM!</v>
      </c>
      <c r="P8" s="50">
        <v>24</v>
      </c>
      <c r="Q8" s="51" t="s">
        <v>18</v>
      </c>
      <c r="R8" s="22">
        <f>ROUNDDOWN(YEARFRAC(G8,$H$2),0)</f>
        <v>116</v>
      </c>
      <c r="S8" s="50" t="s">
        <v>32</v>
      </c>
      <c r="T8" s="52" t="s">
        <v>33</v>
      </c>
      <c r="U8" s="24"/>
      <c r="V8" s="53"/>
      <c r="W8" s="24"/>
      <c r="X8" s="54"/>
      <c r="Y8" s="30">
        <v>20</v>
      </c>
      <c r="Z8" s="31"/>
      <c r="AA8" s="32">
        <f t="shared" ref="AA8:AA12" si="5">Z8/Y8</f>
        <v>0</v>
      </c>
      <c r="AB8" s="31">
        <f>Y8*8</f>
        <v>160</v>
      </c>
      <c r="AC8" s="31"/>
      <c r="AD8" s="33">
        <f t="shared" ref="AD8:AD12" si="6">AC8/AB8</f>
        <v>0</v>
      </c>
      <c r="AE8" s="30">
        <v>20</v>
      </c>
      <c r="AF8" s="31"/>
      <c r="AG8" s="32">
        <f t="shared" ref="AG8:AG12" si="7">AF8/AE8</f>
        <v>0</v>
      </c>
      <c r="AH8" s="31">
        <f>AE8*8</f>
        <v>160</v>
      </c>
      <c r="AI8" s="31"/>
      <c r="AJ8" s="33">
        <f t="shared" ref="AJ8:AJ12" si="8">AI8/AH8</f>
        <v>0</v>
      </c>
      <c r="AK8" s="30">
        <v>20</v>
      </c>
      <c r="AL8" s="31"/>
      <c r="AM8" s="32">
        <f t="shared" ref="AM8:AM12" si="9">AL8/AK8</f>
        <v>0</v>
      </c>
      <c r="AN8" s="31">
        <f>AK8*8</f>
        <v>160</v>
      </c>
      <c r="AO8" s="31"/>
      <c r="AP8" s="33">
        <f t="shared" si="2"/>
        <v>0</v>
      </c>
      <c r="AQ8" s="30">
        <v>20</v>
      </c>
      <c r="AR8" s="31"/>
      <c r="AS8" s="32">
        <f t="shared" ref="AS8:AS12" si="10">AR8/AQ8</f>
        <v>0</v>
      </c>
      <c r="AT8" s="31">
        <f>AQ8*8</f>
        <v>160</v>
      </c>
      <c r="AU8" s="31"/>
      <c r="AV8" s="33">
        <f t="shared" ref="AV8:AV12" si="11">AU8/AT8</f>
        <v>0</v>
      </c>
      <c r="AW8" s="30">
        <v>20</v>
      </c>
      <c r="AX8" s="31"/>
      <c r="AY8" s="32">
        <f t="shared" ref="AY8:AY12" si="12">AX8/AW8</f>
        <v>0</v>
      </c>
      <c r="AZ8" s="31">
        <f>AW8*8</f>
        <v>160</v>
      </c>
      <c r="BA8" s="31"/>
      <c r="BB8" s="33">
        <f t="shared" ref="BB8:BB12" si="13">BA8/AZ8</f>
        <v>0</v>
      </c>
    </row>
    <row r="9" spans="1:112" ht="24.95" customHeight="1" x14ac:dyDescent="0.15">
      <c r="A9" s="101">
        <v>2</v>
      </c>
      <c r="B9" s="65"/>
      <c r="C9" s="63"/>
      <c r="D9" s="43">
        <v>35279</v>
      </c>
      <c r="E9" s="21" t="s">
        <v>15</v>
      </c>
      <c r="F9" s="44" t="s">
        <v>15</v>
      </c>
      <c r="G9" s="172"/>
      <c r="H9" s="45">
        <v>35060</v>
      </c>
      <c r="I9" s="102" t="s">
        <v>15</v>
      </c>
      <c r="J9" s="47">
        <f t="shared" si="3"/>
        <v>22</v>
      </c>
      <c r="K9" s="48">
        <f t="shared" si="4"/>
        <v>2</v>
      </c>
      <c r="L9" s="49">
        <v>12</v>
      </c>
      <c r="M9" s="21">
        <v>42370</v>
      </c>
      <c r="N9" s="22">
        <f t="shared" ref="N9:N12" si="14">ROUNDDOWN(YEARFRAC(M9,$U$4),0)</f>
        <v>2</v>
      </c>
      <c r="O9" s="23" t="e">
        <f>ROUNDDOWN(((DATEDIF(M9,$H$2,"d")-(365*N9))/30),0)</f>
        <v>#NUM!</v>
      </c>
      <c r="P9" s="50">
        <v>24</v>
      </c>
      <c r="Q9" s="52" t="s">
        <v>18</v>
      </c>
      <c r="R9" s="22">
        <f>ROUNDDOWN(YEARFRAC(G8,$H$2),0)</f>
        <v>116</v>
      </c>
      <c r="S9" s="50" t="s">
        <v>32</v>
      </c>
      <c r="T9" s="52" t="s">
        <v>33</v>
      </c>
      <c r="U9" s="24"/>
      <c r="V9" s="53"/>
      <c r="W9" s="24"/>
      <c r="X9" s="54"/>
      <c r="Y9" s="30">
        <f t="shared" ref="Y9:Y12" si="15">Y8</f>
        <v>20</v>
      </c>
      <c r="Z9" s="27"/>
      <c r="AA9" s="28">
        <f t="shared" si="5"/>
        <v>0</v>
      </c>
      <c r="AB9" s="31">
        <f t="shared" ref="AB9:AB12" si="16">Y9*8</f>
        <v>160</v>
      </c>
      <c r="AC9" s="27"/>
      <c r="AD9" s="29">
        <f t="shared" si="6"/>
        <v>0</v>
      </c>
      <c r="AE9" s="30">
        <f t="shared" ref="AE9:AE12" si="17">AE8</f>
        <v>20</v>
      </c>
      <c r="AF9" s="27"/>
      <c r="AG9" s="28">
        <f t="shared" si="7"/>
        <v>0</v>
      </c>
      <c r="AH9" s="31">
        <f t="shared" ref="AH9:AH12" si="18">AE9*8</f>
        <v>160</v>
      </c>
      <c r="AI9" s="27"/>
      <c r="AJ9" s="29">
        <f t="shared" si="8"/>
        <v>0</v>
      </c>
      <c r="AK9" s="30">
        <f t="shared" ref="AK9:AK12" si="19">AK8</f>
        <v>20</v>
      </c>
      <c r="AL9" s="27"/>
      <c r="AM9" s="28">
        <f t="shared" si="9"/>
        <v>0</v>
      </c>
      <c r="AN9" s="31">
        <f t="shared" ref="AN9:AN12" si="20">AK9*8</f>
        <v>160</v>
      </c>
      <c r="AO9" s="27"/>
      <c r="AP9" s="29">
        <f t="shared" si="2"/>
        <v>0</v>
      </c>
      <c r="AQ9" s="30">
        <f t="shared" ref="AQ9:AQ12" si="21">AQ8</f>
        <v>20</v>
      </c>
      <c r="AR9" s="27"/>
      <c r="AS9" s="28">
        <f t="shared" si="10"/>
        <v>0</v>
      </c>
      <c r="AT9" s="31">
        <f t="shared" ref="AT9:AT12" si="22">AQ9*8</f>
        <v>160</v>
      </c>
      <c r="AU9" s="27"/>
      <c r="AV9" s="29">
        <f t="shared" si="11"/>
        <v>0</v>
      </c>
      <c r="AW9" s="30">
        <f t="shared" ref="AW9:AW12" si="23">AW8</f>
        <v>20</v>
      </c>
      <c r="AX9" s="27"/>
      <c r="AY9" s="28">
        <f t="shared" si="12"/>
        <v>0</v>
      </c>
      <c r="AZ9" s="31">
        <f t="shared" ref="AZ9:AZ12" si="24">AW9*8</f>
        <v>160</v>
      </c>
      <c r="BA9" s="27"/>
      <c r="BB9" s="29">
        <f t="shared" si="13"/>
        <v>0</v>
      </c>
    </row>
    <row r="10" spans="1:112" ht="24.95" customHeight="1" x14ac:dyDescent="0.15">
      <c r="A10" s="101">
        <v>3</v>
      </c>
      <c r="B10" s="65"/>
      <c r="C10" s="63"/>
      <c r="D10" s="43">
        <v>34159</v>
      </c>
      <c r="E10" s="21" t="s">
        <v>15</v>
      </c>
      <c r="F10" s="44" t="s">
        <v>15</v>
      </c>
      <c r="G10" s="172"/>
      <c r="H10" s="45">
        <v>27304</v>
      </c>
      <c r="I10" s="102" t="s">
        <v>15</v>
      </c>
      <c r="J10" s="47">
        <f t="shared" si="3"/>
        <v>43</v>
      </c>
      <c r="K10" s="48">
        <f t="shared" si="4"/>
        <v>5</v>
      </c>
      <c r="L10" s="49">
        <v>12</v>
      </c>
      <c r="M10" s="21">
        <v>42590</v>
      </c>
      <c r="N10" s="55">
        <f t="shared" si="14"/>
        <v>1</v>
      </c>
      <c r="O10" s="56">
        <f>ROUNDDOWN(((DATEDIF(M10,$U$4,"d")-(365*N10))/30),0)</f>
        <v>6</v>
      </c>
      <c r="P10" s="57">
        <v>9</v>
      </c>
      <c r="Q10" s="102" t="s">
        <v>15</v>
      </c>
      <c r="R10" s="52" t="s">
        <v>31</v>
      </c>
      <c r="S10" s="52" t="s">
        <v>31</v>
      </c>
      <c r="T10" s="52" t="s">
        <v>31</v>
      </c>
      <c r="U10" s="24"/>
      <c r="V10" s="53"/>
      <c r="W10" s="24"/>
      <c r="X10" s="54"/>
      <c r="Y10" s="30">
        <f t="shared" si="15"/>
        <v>20</v>
      </c>
      <c r="Z10" s="27"/>
      <c r="AA10" s="28">
        <f t="shared" si="5"/>
        <v>0</v>
      </c>
      <c r="AB10" s="31">
        <f t="shared" si="16"/>
        <v>160</v>
      </c>
      <c r="AC10" s="27"/>
      <c r="AD10" s="29">
        <f t="shared" si="6"/>
        <v>0</v>
      </c>
      <c r="AE10" s="30">
        <f t="shared" si="17"/>
        <v>20</v>
      </c>
      <c r="AF10" s="27"/>
      <c r="AG10" s="28">
        <f t="shared" si="7"/>
        <v>0</v>
      </c>
      <c r="AH10" s="31">
        <f t="shared" si="18"/>
        <v>160</v>
      </c>
      <c r="AI10" s="27"/>
      <c r="AJ10" s="29">
        <f t="shared" si="8"/>
        <v>0</v>
      </c>
      <c r="AK10" s="30">
        <f t="shared" si="19"/>
        <v>20</v>
      </c>
      <c r="AL10" s="27"/>
      <c r="AM10" s="28">
        <f t="shared" si="9"/>
        <v>0</v>
      </c>
      <c r="AN10" s="31">
        <f t="shared" si="20"/>
        <v>160</v>
      </c>
      <c r="AO10" s="27"/>
      <c r="AP10" s="29">
        <f t="shared" si="2"/>
        <v>0</v>
      </c>
      <c r="AQ10" s="30">
        <f t="shared" si="21"/>
        <v>20</v>
      </c>
      <c r="AR10" s="27"/>
      <c r="AS10" s="28">
        <f t="shared" si="10"/>
        <v>0</v>
      </c>
      <c r="AT10" s="31">
        <f t="shared" si="22"/>
        <v>160</v>
      </c>
      <c r="AU10" s="27"/>
      <c r="AV10" s="29">
        <f t="shared" si="11"/>
        <v>0</v>
      </c>
      <c r="AW10" s="30">
        <f t="shared" si="23"/>
        <v>20</v>
      </c>
      <c r="AX10" s="27"/>
      <c r="AY10" s="28">
        <f t="shared" si="12"/>
        <v>0</v>
      </c>
      <c r="AZ10" s="31">
        <f t="shared" si="24"/>
        <v>160</v>
      </c>
      <c r="BA10" s="27"/>
      <c r="BB10" s="29">
        <f t="shared" si="13"/>
        <v>0</v>
      </c>
    </row>
    <row r="11" spans="1:112" ht="24.95" customHeight="1" x14ac:dyDescent="0.15">
      <c r="A11" s="101">
        <v>4</v>
      </c>
      <c r="B11" s="65"/>
      <c r="C11" s="63"/>
      <c r="D11" s="43">
        <v>33113</v>
      </c>
      <c r="E11" s="21" t="s">
        <v>15</v>
      </c>
      <c r="F11" s="44" t="s">
        <v>15</v>
      </c>
      <c r="G11" s="172"/>
      <c r="H11" s="45">
        <v>40319</v>
      </c>
      <c r="I11" s="102" t="s">
        <v>15</v>
      </c>
      <c r="J11" s="47">
        <f t="shared" si="3"/>
        <v>7</v>
      </c>
      <c r="K11" s="48">
        <f t="shared" si="4"/>
        <v>9</v>
      </c>
      <c r="L11" s="49">
        <v>27</v>
      </c>
      <c r="M11" s="21">
        <v>42614</v>
      </c>
      <c r="N11" s="55">
        <f t="shared" si="14"/>
        <v>1</v>
      </c>
      <c r="O11" s="56">
        <f>ROUNDDOWN(((DATEDIF(M11,$U$4,"d")-(365*N11))/30),0)</f>
        <v>6</v>
      </c>
      <c r="P11" s="57">
        <v>22</v>
      </c>
      <c r="Q11" s="102" t="s">
        <v>15</v>
      </c>
      <c r="R11" s="52" t="s">
        <v>31</v>
      </c>
      <c r="S11" s="52" t="s">
        <v>31</v>
      </c>
      <c r="T11" s="52" t="s">
        <v>31</v>
      </c>
      <c r="U11" s="24"/>
      <c r="V11" s="53"/>
      <c r="W11" s="24"/>
      <c r="X11" s="54"/>
      <c r="Y11" s="30">
        <f t="shared" si="15"/>
        <v>20</v>
      </c>
      <c r="Z11" s="27"/>
      <c r="AA11" s="28">
        <f>Z11/Y11</f>
        <v>0</v>
      </c>
      <c r="AB11" s="31">
        <f t="shared" si="16"/>
        <v>160</v>
      </c>
      <c r="AC11" s="27"/>
      <c r="AD11" s="29">
        <f t="shared" si="6"/>
        <v>0</v>
      </c>
      <c r="AE11" s="30">
        <f t="shared" si="17"/>
        <v>20</v>
      </c>
      <c r="AF11" s="27"/>
      <c r="AG11" s="28">
        <f t="shared" si="7"/>
        <v>0</v>
      </c>
      <c r="AH11" s="31">
        <f t="shared" si="18"/>
        <v>160</v>
      </c>
      <c r="AI11" s="27"/>
      <c r="AJ11" s="29">
        <f t="shared" si="8"/>
        <v>0</v>
      </c>
      <c r="AK11" s="30">
        <f t="shared" si="19"/>
        <v>20</v>
      </c>
      <c r="AL11" s="27"/>
      <c r="AM11" s="28">
        <f t="shared" si="9"/>
        <v>0</v>
      </c>
      <c r="AN11" s="31">
        <f t="shared" si="20"/>
        <v>160</v>
      </c>
      <c r="AO11" s="27"/>
      <c r="AP11" s="29">
        <f t="shared" si="2"/>
        <v>0</v>
      </c>
      <c r="AQ11" s="30">
        <f t="shared" si="21"/>
        <v>20</v>
      </c>
      <c r="AR11" s="27"/>
      <c r="AS11" s="28">
        <f t="shared" si="10"/>
        <v>0</v>
      </c>
      <c r="AT11" s="31">
        <f t="shared" si="22"/>
        <v>160</v>
      </c>
      <c r="AU11" s="27"/>
      <c r="AV11" s="29">
        <f t="shared" si="11"/>
        <v>0</v>
      </c>
      <c r="AW11" s="30">
        <f t="shared" si="23"/>
        <v>20</v>
      </c>
      <c r="AX11" s="27"/>
      <c r="AY11" s="28">
        <f t="shared" si="12"/>
        <v>0</v>
      </c>
      <c r="AZ11" s="31">
        <f t="shared" si="24"/>
        <v>160</v>
      </c>
      <c r="BA11" s="27"/>
      <c r="BB11" s="29">
        <f t="shared" si="13"/>
        <v>0</v>
      </c>
    </row>
    <row r="12" spans="1:112" ht="24.95" customHeight="1" thickBot="1" x14ac:dyDescent="0.2">
      <c r="A12" s="101">
        <v>5</v>
      </c>
      <c r="B12" s="66"/>
      <c r="C12" s="64"/>
      <c r="D12" s="43">
        <v>24844</v>
      </c>
      <c r="E12" s="21" t="s">
        <v>15</v>
      </c>
      <c r="F12" s="44" t="s">
        <v>15</v>
      </c>
      <c r="G12" s="172"/>
      <c r="H12" s="45">
        <v>32403</v>
      </c>
      <c r="I12" s="102" t="s">
        <v>15</v>
      </c>
      <c r="J12" s="47">
        <f t="shared" si="3"/>
        <v>29</v>
      </c>
      <c r="K12" s="48">
        <f t="shared" si="4"/>
        <v>5</v>
      </c>
      <c r="L12" s="49">
        <v>23</v>
      </c>
      <c r="M12" s="21">
        <v>42736</v>
      </c>
      <c r="N12" s="55">
        <f t="shared" si="14"/>
        <v>1</v>
      </c>
      <c r="O12" s="56">
        <v>8</v>
      </c>
      <c r="P12" s="57">
        <v>27</v>
      </c>
      <c r="Q12" s="102" t="s">
        <v>15</v>
      </c>
      <c r="R12" s="52" t="s">
        <v>31</v>
      </c>
      <c r="S12" s="52" t="s">
        <v>31</v>
      </c>
      <c r="T12" s="52" t="s">
        <v>31</v>
      </c>
      <c r="U12" s="24"/>
      <c r="V12" s="53"/>
      <c r="W12" s="24"/>
      <c r="X12" s="54"/>
      <c r="Y12" s="30">
        <f t="shared" si="15"/>
        <v>20</v>
      </c>
      <c r="Z12" s="27"/>
      <c r="AA12" s="28">
        <f t="shared" si="5"/>
        <v>0</v>
      </c>
      <c r="AB12" s="31">
        <f t="shared" si="16"/>
        <v>160</v>
      </c>
      <c r="AC12" s="27"/>
      <c r="AD12" s="29">
        <f t="shared" si="6"/>
        <v>0</v>
      </c>
      <c r="AE12" s="30">
        <f t="shared" si="17"/>
        <v>20</v>
      </c>
      <c r="AF12" s="27"/>
      <c r="AG12" s="28">
        <f t="shared" si="7"/>
        <v>0</v>
      </c>
      <c r="AH12" s="31">
        <f t="shared" si="18"/>
        <v>160</v>
      </c>
      <c r="AI12" s="27"/>
      <c r="AJ12" s="29">
        <f t="shared" si="8"/>
        <v>0</v>
      </c>
      <c r="AK12" s="30">
        <f t="shared" si="19"/>
        <v>20</v>
      </c>
      <c r="AL12" s="27"/>
      <c r="AM12" s="28">
        <f t="shared" si="9"/>
        <v>0</v>
      </c>
      <c r="AN12" s="31">
        <f t="shared" si="20"/>
        <v>160</v>
      </c>
      <c r="AO12" s="27"/>
      <c r="AP12" s="29">
        <f t="shared" si="2"/>
        <v>0</v>
      </c>
      <c r="AQ12" s="30">
        <f t="shared" si="21"/>
        <v>20</v>
      </c>
      <c r="AR12" s="27"/>
      <c r="AS12" s="28">
        <f t="shared" si="10"/>
        <v>0</v>
      </c>
      <c r="AT12" s="31">
        <f t="shared" si="22"/>
        <v>160</v>
      </c>
      <c r="AU12" s="27"/>
      <c r="AV12" s="29">
        <f t="shared" si="11"/>
        <v>0</v>
      </c>
      <c r="AW12" s="30">
        <f t="shared" si="23"/>
        <v>20</v>
      </c>
      <c r="AX12" s="27"/>
      <c r="AY12" s="28">
        <f t="shared" si="12"/>
        <v>0</v>
      </c>
      <c r="AZ12" s="31">
        <f t="shared" si="24"/>
        <v>160</v>
      </c>
      <c r="BA12" s="27"/>
      <c r="BB12" s="29">
        <f t="shared" si="13"/>
        <v>0</v>
      </c>
    </row>
    <row r="13" spans="1:112" ht="26.25" customHeight="1" thickBot="1" x14ac:dyDescent="0.2">
      <c r="B13" s="131"/>
      <c r="C13" s="131"/>
      <c r="U13" s="132"/>
      <c r="V13" s="133"/>
      <c r="W13" s="134"/>
      <c r="X13" s="134"/>
      <c r="Y13" s="134"/>
      <c r="Z13" s="134"/>
    </row>
    <row r="14" spans="1:112" ht="24.95" customHeight="1" x14ac:dyDescent="0.15">
      <c r="A14" s="12"/>
      <c r="B14" s="114" t="s">
        <v>3</v>
      </c>
      <c r="C14" s="116" t="s">
        <v>4</v>
      </c>
      <c r="U14" s="6"/>
      <c r="V14" s="6"/>
      <c r="Y14" s="127" t="s">
        <v>58</v>
      </c>
      <c r="Z14" s="128"/>
      <c r="AA14" s="128"/>
      <c r="AB14" s="128"/>
      <c r="AC14" s="128"/>
      <c r="AD14" s="129"/>
      <c r="AE14" s="127" t="s">
        <v>59</v>
      </c>
      <c r="AF14" s="128"/>
      <c r="AG14" s="128"/>
      <c r="AH14" s="128"/>
      <c r="AI14" s="128"/>
      <c r="AJ14" s="129"/>
      <c r="AK14" s="127" t="s">
        <v>60</v>
      </c>
      <c r="AL14" s="128"/>
      <c r="AM14" s="128"/>
      <c r="AN14" s="128"/>
      <c r="AO14" s="128"/>
      <c r="AP14" s="129"/>
      <c r="AQ14" s="127" t="s">
        <v>61</v>
      </c>
      <c r="AR14" s="128"/>
      <c r="AS14" s="128"/>
      <c r="AT14" s="128"/>
      <c r="AU14" s="128"/>
      <c r="AV14" s="129"/>
      <c r="AW14" s="127" t="s">
        <v>62</v>
      </c>
      <c r="AX14" s="128"/>
      <c r="AY14" s="128"/>
      <c r="AZ14" s="128"/>
      <c r="BA14" s="128"/>
      <c r="BB14" s="129"/>
      <c r="BC14" s="9"/>
      <c r="BF14" s="9"/>
      <c r="BI14" s="9"/>
      <c r="BL14" s="9"/>
      <c r="BO14" s="9"/>
      <c r="BR14" s="9"/>
      <c r="BU14" s="9"/>
      <c r="BX14" s="9"/>
      <c r="CA14" s="9"/>
      <c r="CD14" s="9"/>
      <c r="CG14" s="9"/>
      <c r="CJ14" s="9"/>
      <c r="CM14" s="9"/>
      <c r="CP14" s="9"/>
      <c r="CS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</row>
    <row r="15" spans="1:112" ht="24.95" customHeight="1" x14ac:dyDescent="0.15">
      <c r="A15" s="12"/>
      <c r="B15" s="115"/>
      <c r="C15" s="117"/>
      <c r="H15" s="7" t="s">
        <v>7</v>
      </c>
      <c r="I15" s="7"/>
      <c r="V15" s="6"/>
      <c r="Y15" s="111" t="s">
        <v>9</v>
      </c>
      <c r="Z15" s="130"/>
      <c r="AA15" s="130"/>
      <c r="AB15" s="130" t="s">
        <v>10</v>
      </c>
      <c r="AC15" s="130"/>
      <c r="AD15" s="112"/>
      <c r="AE15" s="111" t="s">
        <v>9</v>
      </c>
      <c r="AF15" s="130"/>
      <c r="AG15" s="130"/>
      <c r="AH15" s="130" t="s">
        <v>10</v>
      </c>
      <c r="AI15" s="130"/>
      <c r="AJ15" s="112"/>
      <c r="AK15" s="111" t="s">
        <v>9</v>
      </c>
      <c r="AL15" s="130"/>
      <c r="AM15" s="130"/>
      <c r="AN15" s="130" t="s">
        <v>10</v>
      </c>
      <c r="AO15" s="130"/>
      <c r="AP15" s="112"/>
      <c r="AQ15" s="111" t="s">
        <v>9</v>
      </c>
      <c r="AR15" s="130"/>
      <c r="AS15" s="130"/>
      <c r="AT15" s="130" t="s">
        <v>10</v>
      </c>
      <c r="AU15" s="130"/>
      <c r="AV15" s="112"/>
      <c r="AW15" s="111" t="s">
        <v>9</v>
      </c>
      <c r="AX15" s="130"/>
      <c r="AY15" s="130"/>
      <c r="AZ15" s="130" t="s">
        <v>10</v>
      </c>
      <c r="BA15" s="130"/>
      <c r="BB15" s="112"/>
      <c r="BC15" s="9"/>
      <c r="BF15" s="9"/>
      <c r="BI15" s="9"/>
      <c r="BL15" s="9"/>
      <c r="BO15" s="9"/>
      <c r="BR15" s="9"/>
      <c r="BU15" s="9"/>
      <c r="BX15" s="9"/>
      <c r="CA15" s="9"/>
      <c r="CD15" s="9"/>
      <c r="CG15" s="9"/>
      <c r="CJ15" s="9"/>
      <c r="CM15" s="9"/>
      <c r="CP15" s="9"/>
      <c r="CS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</row>
    <row r="16" spans="1:112" ht="24.95" customHeight="1" x14ac:dyDescent="0.15">
      <c r="A16" s="12"/>
      <c r="B16" s="115"/>
      <c r="C16" s="117"/>
      <c r="H16" s="8" t="s">
        <v>19</v>
      </c>
      <c r="I16" s="8"/>
      <c r="Y16" s="98" t="s">
        <v>8</v>
      </c>
      <c r="Z16" s="34" t="s">
        <v>11</v>
      </c>
      <c r="AA16" s="36" t="s">
        <v>12</v>
      </c>
      <c r="AB16" s="34" t="s">
        <v>8</v>
      </c>
      <c r="AC16" s="34" t="s">
        <v>11</v>
      </c>
      <c r="AD16" s="35" t="s">
        <v>12</v>
      </c>
      <c r="AE16" s="98" t="s">
        <v>8</v>
      </c>
      <c r="AF16" s="100" t="s">
        <v>11</v>
      </c>
      <c r="AG16" s="25" t="s">
        <v>12</v>
      </c>
      <c r="AH16" s="100" t="s">
        <v>8</v>
      </c>
      <c r="AI16" s="39" t="s">
        <v>11</v>
      </c>
      <c r="AJ16" s="40" t="s">
        <v>12</v>
      </c>
      <c r="AK16" s="98" t="s">
        <v>8</v>
      </c>
      <c r="AL16" s="39" t="s">
        <v>11</v>
      </c>
      <c r="AM16" s="41" t="s">
        <v>12</v>
      </c>
      <c r="AN16" s="100" t="s">
        <v>8</v>
      </c>
      <c r="AO16" s="39" t="s">
        <v>11</v>
      </c>
      <c r="AP16" s="40" t="s">
        <v>12</v>
      </c>
      <c r="AQ16" s="98" t="s">
        <v>8</v>
      </c>
      <c r="AR16" s="39" t="s">
        <v>11</v>
      </c>
      <c r="AS16" s="41" t="s">
        <v>12</v>
      </c>
      <c r="AT16" s="100" t="s">
        <v>8</v>
      </c>
      <c r="AU16" s="39" t="s">
        <v>11</v>
      </c>
      <c r="AV16" s="40" t="s">
        <v>12</v>
      </c>
      <c r="AW16" s="98" t="s">
        <v>8</v>
      </c>
      <c r="AX16" s="39" t="s">
        <v>11</v>
      </c>
      <c r="AY16" s="41" t="s">
        <v>12</v>
      </c>
      <c r="AZ16" s="100" t="s">
        <v>8</v>
      </c>
      <c r="BA16" s="39" t="s">
        <v>11</v>
      </c>
      <c r="BB16" s="40" t="s">
        <v>12</v>
      </c>
      <c r="BC16" s="9"/>
      <c r="BF16" s="9"/>
      <c r="BI16" s="9"/>
      <c r="BL16" s="9"/>
      <c r="BO16" s="9"/>
      <c r="BR16" s="9"/>
      <c r="BU16" s="9"/>
      <c r="BX16" s="9"/>
      <c r="CA16" s="9"/>
      <c r="CD16" s="9"/>
      <c r="CG16" s="9"/>
      <c r="CJ16" s="9"/>
      <c r="CM16" s="9"/>
      <c r="CP16" s="9"/>
      <c r="CS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</row>
    <row r="17" spans="1:54" ht="24.95" customHeight="1" x14ac:dyDescent="0.15">
      <c r="A17" s="80" t="s">
        <v>50</v>
      </c>
      <c r="B17" s="81" t="s">
        <v>48</v>
      </c>
      <c r="C17" s="81" t="s">
        <v>49</v>
      </c>
      <c r="D17" s="78">
        <v>29484</v>
      </c>
      <c r="E17" s="71"/>
      <c r="F17" s="82" t="s">
        <v>13</v>
      </c>
      <c r="G17" s="83"/>
      <c r="H17" s="84"/>
      <c r="I17" s="85"/>
      <c r="J17" s="72"/>
      <c r="K17" s="73"/>
      <c r="L17" s="74"/>
      <c r="M17" s="86">
        <v>42387</v>
      </c>
      <c r="N17" s="87">
        <f>ROUNDDOWN(YEARFRAC(M17,$U$4),0)</f>
        <v>2</v>
      </c>
      <c r="O17" s="88">
        <f>ROUNDDOWN(((DATEDIF(M17,$U$4,"d")-(365*N17))/30),0)</f>
        <v>1</v>
      </c>
      <c r="P17" s="89">
        <v>10</v>
      </c>
      <c r="Q17" s="74"/>
      <c r="R17" s="74"/>
      <c r="S17" s="74"/>
      <c r="T17" s="74"/>
      <c r="U17" s="90"/>
      <c r="V17" s="91"/>
      <c r="W17" s="90"/>
      <c r="X17" s="92"/>
      <c r="Y17" s="93">
        <v>19</v>
      </c>
      <c r="Z17" s="75">
        <v>17</v>
      </c>
      <c r="AA17" s="76">
        <f>Z17/Y17</f>
        <v>0.89473684210526316</v>
      </c>
      <c r="AB17" s="75">
        <f>Y17*8</f>
        <v>152</v>
      </c>
      <c r="AC17" s="75">
        <f>127.13+0</f>
        <v>127.13</v>
      </c>
      <c r="AD17" s="94">
        <f>AC17/AB17</f>
        <v>0.83638157894736842</v>
      </c>
      <c r="AE17" s="93">
        <v>21</v>
      </c>
      <c r="AF17" s="75">
        <v>17</v>
      </c>
      <c r="AG17" s="76">
        <f>AF17/AE17</f>
        <v>0.80952380952380953</v>
      </c>
      <c r="AH17" s="75">
        <f t="shared" ref="AH17" si="25">AE17*8</f>
        <v>168</v>
      </c>
      <c r="AI17" s="95">
        <f>136+0</f>
        <v>136</v>
      </c>
      <c r="AJ17" s="96">
        <f>AI17/AH17</f>
        <v>0.80952380952380953</v>
      </c>
      <c r="AK17" s="93">
        <v>23</v>
      </c>
      <c r="AL17" s="75">
        <v>18</v>
      </c>
      <c r="AM17" s="76">
        <f>AL17/AK17</f>
        <v>0.78260869565217395</v>
      </c>
      <c r="AN17" s="75">
        <f t="shared" ref="AN17" si="26">AK17*8</f>
        <v>184</v>
      </c>
      <c r="AO17" s="75">
        <f>144.85+17.83</f>
        <v>162.68</v>
      </c>
      <c r="AP17" s="94">
        <f t="shared" ref="AP17:AP22" si="27">AO17/AN17</f>
        <v>0.88413043478260878</v>
      </c>
      <c r="AQ17" s="93">
        <v>20</v>
      </c>
      <c r="AR17" s="95">
        <v>19</v>
      </c>
      <c r="AS17" s="97">
        <f>AR17/AQ17</f>
        <v>0.95</v>
      </c>
      <c r="AT17" s="75">
        <f>AQ17*8</f>
        <v>160</v>
      </c>
      <c r="AU17" s="95">
        <v>142.05000000000001</v>
      </c>
      <c r="AV17" s="96">
        <f>AU17/AT17</f>
        <v>0.88781250000000012</v>
      </c>
      <c r="AW17" s="93">
        <v>18</v>
      </c>
      <c r="AX17" s="95">
        <v>15</v>
      </c>
      <c r="AY17" s="97">
        <f>AX17/AW17</f>
        <v>0.83333333333333337</v>
      </c>
      <c r="AZ17" s="95">
        <f>AW17*8</f>
        <v>144</v>
      </c>
      <c r="BA17" s="95">
        <v>120</v>
      </c>
      <c r="BB17" s="96">
        <f>BA17/AZ17</f>
        <v>0.83333333333333337</v>
      </c>
    </row>
    <row r="18" spans="1:54" ht="24.95" customHeight="1" x14ac:dyDescent="0.15">
      <c r="A18" s="101">
        <v>1</v>
      </c>
      <c r="B18" s="65"/>
      <c r="C18" s="63"/>
      <c r="O18" s="13"/>
      <c r="Y18" s="30">
        <v>20</v>
      </c>
      <c r="Z18" s="31"/>
      <c r="AA18" s="32">
        <f t="shared" ref="AA18:AA22" si="28">Z18/Y18</f>
        <v>0</v>
      </c>
      <c r="AB18" s="31">
        <f>Y18*8</f>
        <v>160</v>
      </c>
      <c r="AC18" s="31"/>
      <c r="AD18" s="33">
        <f t="shared" ref="AD18:AD22" si="29">AC18/AB18</f>
        <v>0</v>
      </c>
      <c r="AE18" s="30">
        <v>20</v>
      </c>
      <c r="AF18" s="31"/>
      <c r="AG18" s="32">
        <f t="shared" ref="AG18:AG22" si="30">AF18/AE18</f>
        <v>0</v>
      </c>
      <c r="AH18" s="31">
        <f>AE18*8</f>
        <v>160</v>
      </c>
      <c r="AI18" s="31"/>
      <c r="AJ18" s="29">
        <f t="shared" ref="AJ18:AJ22" si="31">AI18/AH18</f>
        <v>0</v>
      </c>
      <c r="AK18" s="30">
        <v>20</v>
      </c>
      <c r="AL18" s="31"/>
      <c r="AM18" s="28">
        <f t="shared" ref="AM18:AM22" si="32">AL18/AK18</f>
        <v>0</v>
      </c>
      <c r="AN18" s="31">
        <f>AK18*8</f>
        <v>160</v>
      </c>
      <c r="AO18" s="31"/>
      <c r="AP18" s="29">
        <f t="shared" si="27"/>
        <v>0</v>
      </c>
      <c r="AQ18" s="30">
        <v>20</v>
      </c>
      <c r="AR18" s="31"/>
      <c r="AS18" s="28">
        <f t="shared" ref="AS18:AS22" si="33">AR18/AQ18</f>
        <v>0</v>
      </c>
      <c r="AT18" s="31">
        <f>AQ18*8</f>
        <v>160</v>
      </c>
      <c r="AU18" s="31"/>
      <c r="AV18" s="29">
        <f t="shared" ref="AV18:AV22" si="34">AU18/AT18</f>
        <v>0</v>
      </c>
      <c r="AW18" s="30">
        <v>20</v>
      </c>
      <c r="AX18" s="31"/>
      <c r="AY18" s="28">
        <f t="shared" ref="AY18:AY22" si="35">AX18/AW18</f>
        <v>0</v>
      </c>
      <c r="AZ18" s="31">
        <f>AW18*8</f>
        <v>160</v>
      </c>
      <c r="BA18" s="31"/>
      <c r="BB18" s="29">
        <f t="shared" ref="BB18:BB22" si="36">BA18/AZ18</f>
        <v>0</v>
      </c>
    </row>
    <row r="19" spans="1:54" ht="24.95" customHeight="1" x14ac:dyDescent="0.15">
      <c r="A19" s="101">
        <v>2</v>
      </c>
      <c r="B19" s="65"/>
      <c r="C19" s="63"/>
      <c r="O19" s="13"/>
      <c r="Y19" s="30">
        <f t="shared" ref="Y19:Y22" si="37">Y18</f>
        <v>20</v>
      </c>
      <c r="Z19" s="27"/>
      <c r="AA19" s="28">
        <f t="shared" si="28"/>
        <v>0</v>
      </c>
      <c r="AB19" s="31">
        <f t="shared" ref="AB19:AB22" si="38">Y19*8</f>
        <v>160</v>
      </c>
      <c r="AC19" s="27"/>
      <c r="AD19" s="29">
        <f t="shared" si="29"/>
        <v>0</v>
      </c>
      <c r="AE19" s="30">
        <f t="shared" ref="AE19:AE22" si="39">AE18</f>
        <v>20</v>
      </c>
      <c r="AF19" s="27"/>
      <c r="AG19" s="28">
        <f t="shared" si="30"/>
        <v>0</v>
      </c>
      <c r="AH19" s="31">
        <f t="shared" ref="AH19:AH22" si="40">AE19*8</f>
        <v>160</v>
      </c>
      <c r="AI19" s="27"/>
      <c r="AJ19" s="29">
        <f t="shared" si="31"/>
        <v>0</v>
      </c>
      <c r="AK19" s="30">
        <f t="shared" ref="AK19:AK22" si="41">AK18</f>
        <v>20</v>
      </c>
      <c r="AL19" s="27"/>
      <c r="AM19" s="28">
        <f t="shared" si="32"/>
        <v>0</v>
      </c>
      <c r="AN19" s="31">
        <f t="shared" ref="AN19:AN22" si="42">AK19*8</f>
        <v>160</v>
      </c>
      <c r="AO19" s="27"/>
      <c r="AP19" s="29">
        <f t="shared" si="27"/>
        <v>0</v>
      </c>
      <c r="AQ19" s="30">
        <f t="shared" ref="AQ19:AQ22" si="43">AQ18</f>
        <v>20</v>
      </c>
      <c r="AR19" s="27"/>
      <c r="AS19" s="28">
        <f t="shared" si="33"/>
        <v>0</v>
      </c>
      <c r="AT19" s="31">
        <f t="shared" ref="AT19:AT22" si="44">AQ19*8</f>
        <v>160</v>
      </c>
      <c r="AU19" s="27"/>
      <c r="AV19" s="29">
        <f t="shared" si="34"/>
        <v>0</v>
      </c>
      <c r="AW19" s="30">
        <f t="shared" ref="AW19:AW22" si="45">AW18</f>
        <v>20</v>
      </c>
      <c r="AX19" s="27"/>
      <c r="AY19" s="28">
        <f t="shared" si="35"/>
        <v>0</v>
      </c>
      <c r="AZ19" s="31">
        <f t="shared" ref="AZ19:AZ22" si="46">AW19*8</f>
        <v>160</v>
      </c>
      <c r="BA19" s="27"/>
      <c r="BB19" s="29">
        <f t="shared" si="36"/>
        <v>0</v>
      </c>
    </row>
    <row r="20" spans="1:54" ht="24.95" customHeight="1" x14ac:dyDescent="0.15">
      <c r="A20" s="101">
        <v>3</v>
      </c>
      <c r="B20" s="65"/>
      <c r="C20" s="63"/>
      <c r="O20" s="13"/>
      <c r="Y20" s="30">
        <f t="shared" si="37"/>
        <v>20</v>
      </c>
      <c r="Z20" s="27"/>
      <c r="AA20" s="28">
        <f t="shared" si="28"/>
        <v>0</v>
      </c>
      <c r="AB20" s="31">
        <f t="shared" si="38"/>
        <v>160</v>
      </c>
      <c r="AC20" s="27"/>
      <c r="AD20" s="29">
        <f t="shared" si="29"/>
        <v>0</v>
      </c>
      <c r="AE20" s="30">
        <f t="shared" si="39"/>
        <v>20</v>
      </c>
      <c r="AF20" s="27"/>
      <c r="AG20" s="28">
        <f t="shared" si="30"/>
        <v>0</v>
      </c>
      <c r="AH20" s="31">
        <f t="shared" si="40"/>
        <v>160</v>
      </c>
      <c r="AI20" s="27"/>
      <c r="AJ20" s="29">
        <f t="shared" si="31"/>
        <v>0</v>
      </c>
      <c r="AK20" s="30">
        <f t="shared" si="41"/>
        <v>20</v>
      </c>
      <c r="AL20" s="27"/>
      <c r="AM20" s="28">
        <f t="shared" si="32"/>
        <v>0</v>
      </c>
      <c r="AN20" s="31">
        <f t="shared" si="42"/>
        <v>160</v>
      </c>
      <c r="AO20" s="27"/>
      <c r="AP20" s="29">
        <f t="shared" si="27"/>
        <v>0</v>
      </c>
      <c r="AQ20" s="30">
        <f t="shared" si="43"/>
        <v>20</v>
      </c>
      <c r="AR20" s="27"/>
      <c r="AS20" s="28">
        <f t="shared" si="33"/>
        <v>0</v>
      </c>
      <c r="AT20" s="31">
        <f t="shared" si="44"/>
        <v>160</v>
      </c>
      <c r="AU20" s="27"/>
      <c r="AV20" s="29">
        <f t="shared" si="34"/>
        <v>0</v>
      </c>
      <c r="AW20" s="30">
        <f t="shared" si="45"/>
        <v>20</v>
      </c>
      <c r="AX20" s="27"/>
      <c r="AY20" s="28">
        <f t="shared" si="35"/>
        <v>0</v>
      </c>
      <c r="AZ20" s="31">
        <f t="shared" si="46"/>
        <v>160</v>
      </c>
      <c r="BA20" s="27"/>
      <c r="BB20" s="29">
        <f t="shared" si="36"/>
        <v>0</v>
      </c>
    </row>
    <row r="21" spans="1:54" ht="24.95" customHeight="1" x14ac:dyDescent="0.15">
      <c r="A21" s="101">
        <v>4</v>
      </c>
      <c r="B21" s="65"/>
      <c r="C21" s="63"/>
      <c r="O21" s="13"/>
      <c r="Y21" s="30">
        <f t="shared" si="37"/>
        <v>20</v>
      </c>
      <c r="Z21" s="27"/>
      <c r="AA21" s="28">
        <f t="shared" si="28"/>
        <v>0</v>
      </c>
      <c r="AB21" s="31">
        <f t="shared" si="38"/>
        <v>160</v>
      </c>
      <c r="AC21" s="27"/>
      <c r="AD21" s="29">
        <f t="shared" si="29"/>
        <v>0</v>
      </c>
      <c r="AE21" s="30">
        <f t="shared" si="39"/>
        <v>20</v>
      </c>
      <c r="AF21" s="27"/>
      <c r="AG21" s="28">
        <f t="shared" si="30"/>
        <v>0</v>
      </c>
      <c r="AH21" s="31">
        <f t="shared" si="40"/>
        <v>160</v>
      </c>
      <c r="AI21" s="27"/>
      <c r="AJ21" s="29">
        <f t="shared" si="31"/>
        <v>0</v>
      </c>
      <c r="AK21" s="30">
        <f t="shared" si="41"/>
        <v>20</v>
      </c>
      <c r="AL21" s="27"/>
      <c r="AM21" s="28">
        <f t="shared" si="32"/>
        <v>0</v>
      </c>
      <c r="AN21" s="31">
        <f t="shared" si="42"/>
        <v>160</v>
      </c>
      <c r="AO21" s="27"/>
      <c r="AP21" s="29">
        <f t="shared" si="27"/>
        <v>0</v>
      </c>
      <c r="AQ21" s="30">
        <f t="shared" si="43"/>
        <v>20</v>
      </c>
      <c r="AR21" s="27"/>
      <c r="AS21" s="28">
        <f t="shared" si="33"/>
        <v>0</v>
      </c>
      <c r="AT21" s="31">
        <f t="shared" si="44"/>
        <v>160</v>
      </c>
      <c r="AU21" s="27"/>
      <c r="AV21" s="29">
        <f t="shared" si="34"/>
        <v>0</v>
      </c>
      <c r="AW21" s="30">
        <f t="shared" si="45"/>
        <v>20</v>
      </c>
      <c r="AX21" s="27"/>
      <c r="AY21" s="28">
        <f t="shared" si="35"/>
        <v>0</v>
      </c>
      <c r="AZ21" s="31">
        <f t="shared" si="46"/>
        <v>160</v>
      </c>
      <c r="BA21" s="27"/>
      <c r="BB21" s="29">
        <f t="shared" si="36"/>
        <v>0</v>
      </c>
    </row>
    <row r="22" spans="1:54" ht="24.95" customHeight="1" x14ac:dyDescent="0.15">
      <c r="A22" s="101">
        <v>5</v>
      </c>
      <c r="B22" s="65"/>
      <c r="C22" s="63"/>
      <c r="O22" s="13"/>
      <c r="Y22" s="30">
        <f t="shared" si="37"/>
        <v>20</v>
      </c>
      <c r="Z22" s="27"/>
      <c r="AA22" s="28">
        <f t="shared" si="28"/>
        <v>0</v>
      </c>
      <c r="AB22" s="31">
        <f t="shared" si="38"/>
        <v>160</v>
      </c>
      <c r="AC22" s="27"/>
      <c r="AD22" s="29">
        <f t="shared" si="29"/>
        <v>0</v>
      </c>
      <c r="AE22" s="30">
        <f t="shared" si="39"/>
        <v>20</v>
      </c>
      <c r="AF22" s="27"/>
      <c r="AG22" s="28">
        <f t="shared" si="30"/>
        <v>0</v>
      </c>
      <c r="AH22" s="31">
        <f t="shared" si="40"/>
        <v>160</v>
      </c>
      <c r="AI22" s="27"/>
      <c r="AJ22" s="29">
        <f t="shared" si="31"/>
        <v>0</v>
      </c>
      <c r="AK22" s="30">
        <f t="shared" si="41"/>
        <v>20</v>
      </c>
      <c r="AL22" s="27"/>
      <c r="AM22" s="28">
        <f t="shared" si="32"/>
        <v>0</v>
      </c>
      <c r="AN22" s="31">
        <f t="shared" si="42"/>
        <v>160</v>
      </c>
      <c r="AO22" s="27"/>
      <c r="AP22" s="29">
        <f t="shared" si="27"/>
        <v>0</v>
      </c>
      <c r="AQ22" s="30">
        <f t="shared" si="43"/>
        <v>20</v>
      </c>
      <c r="AR22" s="27"/>
      <c r="AS22" s="28">
        <f t="shared" si="33"/>
        <v>0</v>
      </c>
      <c r="AT22" s="31">
        <f t="shared" si="44"/>
        <v>160</v>
      </c>
      <c r="AU22" s="27"/>
      <c r="AV22" s="29">
        <f t="shared" si="34"/>
        <v>0</v>
      </c>
      <c r="AW22" s="30">
        <f t="shared" si="45"/>
        <v>20</v>
      </c>
      <c r="AX22" s="27"/>
      <c r="AY22" s="28">
        <f t="shared" si="35"/>
        <v>0</v>
      </c>
      <c r="AZ22" s="31">
        <f t="shared" si="46"/>
        <v>160</v>
      </c>
      <c r="BA22" s="27"/>
      <c r="BB22" s="29">
        <f t="shared" si="36"/>
        <v>0</v>
      </c>
    </row>
    <row r="23" spans="1:54" ht="31.5" customHeight="1" thickBot="1" x14ac:dyDescent="0.2">
      <c r="O23" s="13"/>
    </row>
    <row r="24" spans="1:54" ht="24.95" customHeight="1" x14ac:dyDescent="0.15">
      <c r="A24" s="12"/>
      <c r="B24" s="114" t="s">
        <v>3</v>
      </c>
      <c r="C24" s="116" t="s">
        <v>4</v>
      </c>
      <c r="O24" s="13"/>
      <c r="Y24" s="127" t="s">
        <v>63</v>
      </c>
      <c r="Z24" s="128"/>
      <c r="AA24" s="128"/>
      <c r="AB24" s="128"/>
      <c r="AC24" s="128"/>
      <c r="AD24" s="129"/>
      <c r="AE24" s="127" t="s">
        <v>64</v>
      </c>
      <c r="AF24" s="128"/>
      <c r="AG24" s="128"/>
      <c r="AH24" s="128"/>
      <c r="AI24" s="128"/>
      <c r="AJ24" s="129"/>
      <c r="AK24" s="118" t="s">
        <v>16</v>
      </c>
      <c r="AL24" s="119"/>
      <c r="AM24" s="119"/>
      <c r="AN24" s="119"/>
      <c r="AO24" s="119"/>
      <c r="AP24" s="120"/>
      <c r="AQ24" s="121" t="s">
        <v>14</v>
      </c>
      <c r="AR24" s="122"/>
      <c r="AS24" s="109" t="s">
        <v>35</v>
      </c>
      <c r="AT24" s="110"/>
      <c r="AU24" s="109" t="s">
        <v>17</v>
      </c>
      <c r="AV24" s="110"/>
      <c r="AW24" s="113"/>
      <c r="AX24" s="113"/>
      <c r="AY24" s="113"/>
      <c r="AZ24" s="113"/>
      <c r="BA24" s="113"/>
      <c r="BB24" s="113"/>
    </row>
    <row r="25" spans="1:54" ht="24.95" customHeight="1" x14ac:dyDescent="0.15">
      <c r="A25" s="12"/>
      <c r="B25" s="115"/>
      <c r="C25" s="117"/>
      <c r="O25" s="13"/>
      <c r="Y25" s="111" t="s">
        <v>9</v>
      </c>
      <c r="Z25" s="130"/>
      <c r="AA25" s="130"/>
      <c r="AB25" s="130" t="s">
        <v>10</v>
      </c>
      <c r="AC25" s="130"/>
      <c r="AD25" s="112"/>
      <c r="AE25" s="111" t="s">
        <v>9</v>
      </c>
      <c r="AF25" s="130"/>
      <c r="AG25" s="130"/>
      <c r="AH25" s="130" t="s">
        <v>10</v>
      </c>
      <c r="AI25" s="130"/>
      <c r="AJ25" s="112"/>
      <c r="AK25" s="111" t="s">
        <v>9</v>
      </c>
      <c r="AL25" s="130"/>
      <c r="AM25" s="130"/>
      <c r="AN25" s="130" t="s">
        <v>10</v>
      </c>
      <c r="AO25" s="130"/>
      <c r="AP25" s="112"/>
      <c r="AQ25" s="123"/>
      <c r="AR25" s="124"/>
      <c r="AS25" s="111"/>
      <c r="AT25" s="112"/>
      <c r="AU25" s="111"/>
      <c r="AV25" s="112"/>
      <c r="AW25" s="113"/>
      <c r="AX25" s="113"/>
      <c r="AY25" s="113"/>
      <c r="AZ25" s="113"/>
      <c r="BA25" s="113"/>
      <c r="BB25" s="113"/>
    </row>
    <row r="26" spans="1:54" ht="24.95" customHeight="1" x14ac:dyDescent="0.15">
      <c r="A26" s="12"/>
      <c r="B26" s="115"/>
      <c r="C26" s="117"/>
      <c r="O26" s="13"/>
      <c r="Y26" s="98" t="s">
        <v>8</v>
      </c>
      <c r="Z26" s="39" t="s">
        <v>11</v>
      </c>
      <c r="AA26" s="41" t="s">
        <v>12</v>
      </c>
      <c r="AB26" s="39" t="s">
        <v>8</v>
      </c>
      <c r="AC26" s="39" t="s">
        <v>11</v>
      </c>
      <c r="AD26" s="40" t="s">
        <v>12</v>
      </c>
      <c r="AE26" s="98" t="s">
        <v>8</v>
      </c>
      <c r="AF26" s="100" t="s">
        <v>11</v>
      </c>
      <c r="AG26" s="25" t="s">
        <v>12</v>
      </c>
      <c r="AH26" s="100" t="s">
        <v>8</v>
      </c>
      <c r="AI26" s="100" t="s">
        <v>11</v>
      </c>
      <c r="AJ26" s="26" t="s">
        <v>12</v>
      </c>
      <c r="AK26" s="98" t="s">
        <v>8</v>
      </c>
      <c r="AL26" s="100" t="s">
        <v>11</v>
      </c>
      <c r="AM26" s="100" t="s">
        <v>12</v>
      </c>
      <c r="AN26" s="100" t="s">
        <v>8</v>
      </c>
      <c r="AO26" s="100" t="s">
        <v>11</v>
      </c>
      <c r="AP26" s="26" t="s">
        <v>12</v>
      </c>
      <c r="AQ26" s="125"/>
      <c r="AR26" s="126"/>
      <c r="AS26" s="111"/>
      <c r="AT26" s="112"/>
      <c r="AU26" s="111"/>
      <c r="AV26" s="112"/>
      <c r="AW26" s="113"/>
      <c r="AX26" s="113"/>
      <c r="AY26" s="113"/>
      <c r="AZ26" s="113"/>
      <c r="BA26" s="113"/>
      <c r="BB26" s="113"/>
    </row>
    <row r="27" spans="1:54" ht="24.95" customHeight="1" x14ac:dyDescent="0.15">
      <c r="A27" s="80" t="s">
        <v>50</v>
      </c>
      <c r="B27" s="81" t="s">
        <v>48</v>
      </c>
      <c r="C27" s="81" t="s">
        <v>49</v>
      </c>
      <c r="D27" s="78">
        <v>29484</v>
      </c>
      <c r="E27" s="71"/>
      <c r="F27" s="82" t="s">
        <v>13</v>
      </c>
      <c r="G27" s="83"/>
      <c r="H27" s="84"/>
      <c r="I27" s="85"/>
      <c r="J27" s="72"/>
      <c r="K27" s="73"/>
      <c r="L27" s="74"/>
      <c r="M27" s="86">
        <v>42387</v>
      </c>
      <c r="N27" s="87">
        <f>ROUNDDOWN(YEARFRAC(M27,$U$4),0)</f>
        <v>2</v>
      </c>
      <c r="O27" s="88">
        <f>ROUNDDOWN(((DATEDIF(M27,$U$4,"d")-(365*N27))/30),0)</f>
        <v>1</v>
      </c>
      <c r="P27" s="89">
        <v>10</v>
      </c>
      <c r="Q27" s="74"/>
      <c r="R27" s="74"/>
      <c r="S27" s="74"/>
      <c r="T27" s="74"/>
      <c r="U27" s="90"/>
      <c r="V27" s="91"/>
      <c r="W27" s="90"/>
      <c r="X27" s="92"/>
      <c r="Y27" s="93">
        <v>19</v>
      </c>
      <c r="Z27" s="75">
        <v>17</v>
      </c>
      <c r="AA27" s="76">
        <f>Z27/Y27</f>
        <v>0.89473684210526316</v>
      </c>
      <c r="AB27" s="75">
        <f>Y27*8</f>
        <v>152</v>
      </c>
      <c r="AC27" s="75">
        <f>127.13+0</f>
        <v>127.13</v>
      </c>
      <c r="AD27" s="94">
        <f>AC27/AB27</f>
        <v>0.83638157894736842</v>
      </c>
      <c r="AE27" s="93">
        <v>19</v>
      </c>
      <c r="AF27" s="75">
        <v>17</v>
      </c>
      <c r="AG27" s="76">
        <f>AF27/AE27</f>
        <v>0.89473684210526316</v>
      </c>
      <c r="AH27" s="75">
        <f>AE27*8</f>
        <v>152</v>
      </c>
      <c r="AI27" s="75">
        <f>127.13+0</f>
        <v>127.13</v>
      </c>
      <c r="AJ27" s="94">
        <f>AI27/AH27</f>
        <v>0.83638157894736842</v>
      </c>
      <c r="AK27" s="93">
        <f t="shared" ref="AK27:AL32" si="47">Y7+AE7+AK7+AQ7+AW7+Y17+AE17+AK17+AQ17+AW17+Y27+AE27</f>
        <v>240</v>
      </c>
      <c r="AL27" s="75">
        <f t="shared" si="47"/>
        <v>206</v>
      </c>
      <c r="AM27" s="76">
        <f t="shared" ref="AM27:AM32" si="48">AL27/AK27</f>
        <v>0.85833333333333328</v>
      </c>
      <c r="AN27" s="77">
        <f t="shared" ref="AN27:AO32" si="49">AB7+AH7+AN7+AT7+AZ7+AB17+AH17+AN17+AT17+AZ17+AB27+AH27</f>
        <v>1920</v>
      </c>
      <c r="AO27" s="75">
        <f t="shared" si="49"/>
        <v>1629.98</v>
      </c>
      <c r="AP27" s="94">
        <f t="shared" ref="AP27:AP32" si="50">AO27/AN27</f>
        <v>0.84894791666666669</v>
      </c>
      <c r="AQ27" s="173" t="s">
        <v>51</v>
      </c>
      <c r="AR27" s="174"/>
      <c r="AS27" s="173" t="s">
        <v>51</v>
      </c>
      <c r="AT27" s="174"/>
      <c r="AU27" s="173" t="s">
        <v>51</v>
      </c>
      <c r="AV27" s="174"/>
      <c r="AW27" s="99"/>
      <c r="AX27" s="99"/>
      <c r="AY27" s="99"/>
      <c r="AZ27" s="99"/>
      <c r="BA27" s="99"/>
      <c r="BB27" s="99"/>
    </row>
    <row r="28" spans="1:54" ht="24.95" customHeight="1" x14ac:dyDescent="0.15">
      <c r="A28" s="101">
        <v>1</v>
      </c>
      <c r="B28" s="65"/>
      <c r="C28" s="63"/>
      <c r="Y28" s="30">
        <v>20</v>
      </c>
      <c r="Z28" s="31"/>
      <c r="AA28" s="28">
        <f t="shared" ref="AA28:AA32" si="51">Z28/Y28</f>
        <v>0</v>
      </c>
      <c r="AB28" s="27">
        <f>Y28*8</f>
        <v>160</v>
      </c>
      <c r="AC28" s="31"/>
      <c r="AD28" s="29">
        <f t="shared" ref="AD28:AD32" si="52">AC28/AB28</f>
        <v>0</v>
      </c>
      <c r="AE28" s="30">
        <v>20</v>
      </c>
      <c r="AF28" s="31"/>
      <c r="AG28" s="28">
        <f>AF28/AE28</f>
        <v>0</v>
      </c>
      <c r="AH28" s="27">
        <f>AE28*8</f>
        <v>160</v>
      </c>
      <c r="AI28" s="31"/>
      <c r="AJ28" s="29">
        <f>AI28/AH28</f>
        <v>0</v>
      </c>
      <c r="AK28" s="30">
        <f t="shared" si="47"/>
        <v>240</v>
      </c>
      <c r="AL28" s="27">
        <f t="shared" si="47"/>
        <v>0</v>
      </c>
      <c r="AM28" s="28">
        <f t="shared" si="48"/>
        <v>0</v>
      </c>
      <c r="AN28" s="42">
        <f t="shared" si="49"/>
        <v>1920</v>
      </c>
      <c r="AO28" s="27">
        <f t="shared" si="49"/>
        <v>0</v>
      </c>
      <c r="AP28" s="29">
        <f t="shared" si="50"/>
        <v>0</v>
      </c>
      <c r="AQ28" s="107"/>
      <c r="AR28" s="108"/>
      <c r="AS28" s="104"/>
      <c r="AT28" s="105"/>
      <c r="AU28" s="104"/>
      <c r="AV28" s="105"/>
      <c r="AW28" s="106"/>
      <c r="AX28" s="106"/>
      <c r="AY28" s="106"/>
      <c r="AZ28" s="106"/>
      <c r="BA28" s="106"/>
      <c r="BB28" s="106"/>
    </row>
    <row r="29" spans="1:54" ht="24.95" customHeight="1" x14ac:dyDescent="0.15">
      <c r="A29" s="101">
        <v>2</v>
      </c>
      <c r="B29" s="65"/>
      <c r="C29" s="63"/>
      <c r="Y29" s="30">
        <f t="shared" ref="Y29:Y32" si="53">Y28</f>
        <v>20</v>
      </c>
      <c r="Z29" s="27"/>
      <c r="AA29" s="28">
        <f t="shared" si="51"/>
        <v>0</v>
      </c>
      <c r="AB29" s="27">
        <f t="shared" ref="AB29:AB32" si="54">Y29*8</f>
        <v>160</v>
      </c>
      <c r="AC29" s="27"/>
      <c r="AD29" s="29">
        <f t="shared" si="52"/>
        <v>0</v>
      </c>
      <c r="AE29" s="30">
        <f t="shared" ref="AE29:AE32" si="55">AE28</f>
        <v>20</v>
      </c>
      <c r="AF29" s="27"/>
      <c r="AG29" s="28">
        <f t="shared" ref="AG29:AG32" si="56">AF29/AE29</f>
        <v>0</v>
      </c>
      <c r="AH29" s="27">
        <f t="shared" ref="AH29:AH32" si="57">AE29*8</f>
        <v>160</v>
      </c>
      <c r="AI29" s="27"/>
      <c r="AJ29" s="29">
        <f t="shared" ref="AJ29:AJ32" si="58">AI29/AH29</f>
        <v>0</v>
      </c>
      <c r="AK29" s="30">
        <f t="shared" si="47"/>
        <v>240</v>
      </c>
      <c r="AL29" s="27">
        <f t="shared" si="47"/>
        <v>0</v>
      </c>
      <c r="AM29" s="28">
        <f t="shared" si="48"/>
        <v>0</v>
      </c>
      <c r="AN29" s="42">
        <f t="shared" si="49"/>
        <v>1920</v>
      </c>
      <c r="AO29" s="27">
        <f t="shared" si="49"/>
        <v>0</v>
      </c>
      <c r="AP29" s="29">
        <f t="shared" si="50"/>
        <v>0</v>
      </c>
      <c r="AQ29" s="107"/>
      <c r="AR29" s="108"/>
      <c r="AS29" s="104"/>
      <c r="AT29" s="105"/>
      <c r="AU29" s="104"/>
      <c r="AV29" s="105"/>
      <c r="AW29" s="106"/>
      <c r="AX29" s="106"/>
      <c r="AY29" s="106"/>
      <c r="AZ29" s="106"/>
      <c r="BA29" s="106"/>
      <c r="BB29" s="106"/>
    </row>
    <row r="30" spans="1:54" ht="24.95" customHeight="1" x14ac:dyDescent="0.15">
      <c r="A30" s="101">
        <v>3</v>
      </c>
      <c r="B30" s="65"/>
      <c r="C30" s="63"/>
      <c r="Y30" s="30">
        <f t="shared" si="53"/>
        <v>20</v>
      </c>
      <c r="Z30" s="27"/>
      <c r="AA30" s="28">
        <f t="shared" si="51"/>
        <v>0</v>
      </c>
      <c r="AB30" s="27">
        <f t="shared" si="54"/>
        <v>160</v>
      </c>
      <c r="AC30" s="27"/>
      <c r="AD30" s="29">
        <f t="shared" si="52"/>
        <v>0</v>
      </c>
      <c r="AE30" s="30">
        <f t="shared" si="55"/>
        <v>20</v>
      </c>
      <c r="AF30" s="27"/>
      <c r="AG30" s="28">
        <f t="shared" si="56"/>
        <v>0</v>
      </c>
      <c r="AH30" s="27">
        <f t="shared" si="57"/>
        <v>160</v>
      </c>
      <c r="AI30" s="27"/>
      <c r="AJ30" s="29">
        <f t="shared" si="58"/>
        <v>0</v>
      </c>
      <c r="AK30" s="30">
        <f t="shared" si="47"/>
        <v>240</v>
      </c>
      <c r="AL30" s="27">
        <f t="shared" si="47"/>
        <v>0</v>
      </c>
      <c r="AM30" s="28">
        <f t="shared" si="48"/>
        <v>0</v>
      </c>
      <c r="AN30" s="42">
        <f t="shared" si="49"/>
        <v>1920</v>
      </c>
      <c r="AO30" s="27">
        <f t="shared" si="49"/>
        <v>0</v>
      </c>
      <c r="AP30" s="29">
        <f t="shared" si="50"/>
        <v>0</v>
      </c>
      <c r="AQ30" s="107"/>
      <c r="AR30" s="108"/>
      <c r="AS30" s="104"/>
      <c r="AT30" s="105"/>
      <c r="AU30" s="104"/>
      <c r="AV30" s="105"/>
      <c r="AW30" s="106"/>
      <c r="AX30" s="106"/>
      <c r="AY30" s="106"/>
      <c r="AZ30" s="106"/>
      <c r="BA30" s="106"/>
      <c r="BB30" s="106"/>
    </row>
    <row r="31" spans="1:54" ht="24.95" customHeight="1" x14ac:dyDescent="0.15">
      <c r="A31" s="101">
        <v>4</v>
      </c>
      <c r="B31" s="65"/>
      <c r="C31" s="63"/>
      <c r="Y31" s="30">
        <f t="shared" si="53"/>
        <v>20</v>
      </c>
      <c r="Z31" s="27"/>
      <c r="AA31" s="28">
        <f t="shared" si="51"/>
        <v>0</v>
      </c>
      <c r="AB31" s="27">
        <f t="shared" si="54"/>
        <v>160</v>
      </c>
      <c r="AC31" s="27"/>
      <c r="AD31" s="29">
        <f t="shared" si="52"/>
        <v>0</v>
      </c>
      <c r="AE31" s="30">
        <f t="shared" si="55"/>
        <v>20</v>
      </c>
      <c r="AF31" s="27"/>
      <c r="AG31" s="28">
        <f t="shared" si="56"/>
        <v>0</v>
      </c>
      <c r="AH31" s="27">
        <f t="shared" si="57"/>
        <v>160</v>
      </c>
      <c r="AI31" s="27"/>
      <c r="AJ31" s="29">
        <f t="shared" si="58"/>
        <v>0</v>
      </c>
      <c r="AK31" s="30">
        <f t="shared" si="47"/>
        <v>240</v>
      </c>
      <c r="AL31" s="27">
        <f t="shared" si="47"/>
        <v>0</v>
      </c>
      <c r="AM31" s="28">
        <f t="shared" si="48"/>
        <v>0</v>
      </c>
      <c r="AN31" s="42">
        <f t="shared" si="49"/>
        <v>1920</v>
      </c>
      <c r="AO31" s="27">
        <f t="shared" si="49"/>
        <v>0</v>
      </c>
      <c r="AP31" s="29">
        <f t="shared" si="50"/>
        <v>0</v>
      </c>
      <c r="AQ31" s="107"/>
      <c r="AR31" s="108"/>
      <c r="AS31" s="104"/>
      <c r="AT31" s="105"/>
      <c r="AU31" s="104"/>
      <c r="AV31" s="105"/>
      <c r="AW31" s="106"/>
      <c r="AX31" s="106"/>
      <c r="AY31" s="106"/>
      <c r="AZ31" s="106"/>
      <c r="BA31" s="106"/>
      <c r="BB31" s="106"/>
    </row>
    <row r="32" spans="1:54" ht="24.95" customHeight="1" x14ac:dyDescent="0.15">
      <c r="A32" s="101">
        <v>5</v>
      </c>
      <c r="B32" s="65"/>
      <c r="C32" s="63"/>
      <c r="Y32" s="30">
        <f t="shared" si="53"/>
        <v>20</v>
      </c>
      <c r="Z32" s="27"/>
      <c r="AA32" s="28">
        <f t="shared" si="51"/>
        <v>0</v>
      </c>
      <c r="AB32" s="27">
        <f t="shared" si="54"/>
        <v>160</v>
      </c>
      <c r="AC32" s="27"/>
      <c r="AD32" s="29">
        <f t="shared" si="52"/>
        <v>0</v>
      </c>
      <c r="AE32" s="30">
        <f t="shared" si="55"/>
        <v>20</v>
      </c>
      <c r="AF32" s="27"/>
      <c r="AG32" s="28">
        <f t="shared" si="56"/>
        <v>0</v>
      </c>
      <c r="AH32" s="27">
        <f t="shared" si="57"/>
        <v>160</v>
      </c>
      <c r="AI32" s="27"/>
      <c r="AJ32" s="29">
        <f t="shared" si="58"/>
        <v>0</v>
      </c>
      <c r="AK32" s="30">
        <f t="shared" si="47"/>
        <v>240</v>
      </c>
      <c r="AL32" s="27">
        <f t="shared" si="47"/>
        <v>0</v>
      </c>
      <c r="AM32" s="28">
        <f t="shared" si="48"/>
        <v>0</v>
      </c>
      <c r="AN32" s="42">
        <f t="shared" si="49"/>
        <v>1920</v>
      </c>
      <c r="AO32" s="27">
        <f t="shared" si="49"/>
        <v>0</v>
      </c>
      <c r="AP32" s="29">
        <f t="shared" si="50"/>
        <v>0</v>
      </c>
      <c r="AQ32" s="107"/>
      <c r="AR32" s="108"/>
      <c r="AS32" s="104"/>
      <c r="AT32" s="105"/>
      <c r="AU32" s="104"/>
      <c r="AV32" s="105"/>
      <c r="AW32" s="106"/>
      <c r="AX32" s="106"/>
      <c r="AY32" s="106"/>
      <c r="AZ32" s="106"/>
      <c r="BA32" s="106"/>
      <c r="BB32" s="106"/>
    </row>
  </sheetData>
  <mergeCells count="105">
    <mergeCell ref="I4:I6"/>
    <mergeCell ref="J4:L6"/>
    <mergeCell ref="M4:M6"/>
    <mergeCell ref="N4:P6"/>
    <mergeCell ref="A2:Y2"/>
    <mergeCell ref="Z2:AE2"/>
    <mergeCell ref="AG2:AL2"/>
    <mergeCell ref="AN2:AR2"/>
    <mergeCell ref="AT2:AX2"/>
    <mergeCell ref="B4:B6"/>
    <mergeCell ref="C4:C6"/>
    <mergeCell ref="D4:D6"/>
    <mergeCell ref="E4:E6"/>
    <mergeCell ref="F4:F6"/>
    <mergeCell ref="AT5:AV5"/>
    <mergeCell ref="AW5:AY5"/>
    <mergeCell ref="AZ5:BB5"/>
    <mergeCell ref="G8:G12"/>
    <mergeCell ref="B13:C13"/>
    <mergeCell ref="U13:Z13"/>
    <mergeCell ref="AK4:AP4"/>
    <mergeCell ref="AQ4:AV4"/>
    <mergeCell ref="AW4:BB4"/>
    <mergeCell ref="Y5:AA5"/>
    <mergeCell ref="AB5:AD5"/>
    <mergeCell ref="AE5:AG5"/>
    <mergeCell ref="AH5:AJ5"/>
    <mergeCell ref="AK5:AM5"/>
    <mergeCell ref="AN5:AP5"/>
    <mergeCell ref="AQ5:AS5"/>
    <mergeCell ref="Q4:Q6"/>
    <mergeCell ref="R4:T6"/>
    <mergeCell ref="W4:W6"/>
    <mergeCell ref="X4:X6"/>
    <mergeCell ref="Y4:AD4"/>
    <mergeCell ref="AE4:AJ4"/>
    <mergeCell ref="G4:G6"/>
    <mergeCell ref="H4:H6"/>
    <mergeCell ref="AW14:BB14"/>
    <mergeCell ref="Y15:AA15"/>
    <mergeCell ref="AB15:AD15"/>
    <mergeCell ref="AE15:AG15"/>
    <mergeCell ref="AH15:AJ15"/>
    <mergeCell ref="AK15:AM15"/>
    <mergeCell ref="AN15:AP15"/>
    <mergeCell ref="AQ15:AS15"/>
    <mergeCell ref="AT15:AV15"/>
    <mergeCell ref="AW15:AY15"/>
    <mergeCell ref="Y14:AD14"/>
    <mergeCell ref="AE14:AJ14"/>
    <mergeCell ref="AK14:AP14"/>
    <mergeCell ref="AQ14:AV14"/>
    <mergeCell ref="AZ15:BB15"/>
    <mergeCell ref="B24:B26"/>
    <mergeCell ref="C24:C26"/>
    <mergeCell ref="Y24:AD24"/>
    <mergeCell ref="AE24:AJ24"/>
    <mergeCell ref="AK24:AP24"/>
    <mergeCell ref="AQ24:AR26"/>
    <mergeCell ref="AS24:AT26"/>
    <mergeCell ref="AU24:AV26"/>
    <mergeCell ref="AW24:AX26"/>
    <mergeCell ref="B14:B16"/>
    <mergeCell ref="C14:C16"/>
    <mergeCell ref="AQ27:AR27"/>
    <mergeCell ref="AS27:AT27"/>
    <mergeCell ref="AU27:AV27"/>
    <mergeCell ref="AQ28:AR28"/>
    <mergeCell ref="AS28:AT28"/>
    <mergeCell ref="AU28:AV28"/>
    <mergeCell ref="AY24:AZ26"/>
    <mergeCell ref="BA24:BB26"/>
    <mergeCell ref="Y25:AA25"/>
    <mergeCell ref="AB25:AD25"/>
    <mergeCell ref="AE25:AG25"/>
    <mergeCell ref="AH25:AJ25"/>
    <mergeCell ref="AK25:AM25"/>
    <mergeCell ref="AN25:AP25"/>
    <mergeCell ref="AQ30:AR30"/>
    <mergeCell ref="AS30:AT30"/>
    <mergeCell ref="AU30:AV30"/>
    <mergeCell ref="AW30:AX30"/>
    <mergeCell ref="AY30:AZ30"/>
    <mergeCell ref="BA30:BB30"/>
    <mergeCell ref="AW28:AX28"/>
    <mergeCell ref="AY28:AZ28"/>
    <mergeCell ref="BA28:BB28"/>
    <mergeCell ref="AQ29:AR29"/>
    <mergeCell ref="AS29:AT29"/>
    <mergeCell ref="AU29:AV29"/>
    <mergeCell ref="AW29:AX29"/>
    <mergeCell ref="AY29:AZ29"/>
    <mergeCell ref="BA29:BB29"/>
    <mergeCell ref="AQ32:AR32"/>
    <mergeCell ref="AS32:AT32"/>
    <mergeCell ref="AU32:AV32"/>
    <mergeCell ref="AW32:AX32"/>
    <mergeCell ref="AY32:AZ32"/>
    <mergeCell ref="BA32:BB32"/>
    <mergeCell ref="AQ31:AR31"/>
    <mergeCell ref="AS31:AT31"/>
    <mergeCell ref="AU31:AV31"/>
    <mergeCell ref="AW31:AX31"/>
    <mergeCell ref="AY31:AZ31"/>
    <mergeCell ref="BA31:BB31"/>
  </mergeCells>
  <phoneticPr fontId="1"/>
  <printOptions horizontalCentered="1"/>
  <pageMargins left="0.30729166666666669" right="0.23622047244094491" top="0.74803149606299213" bottom="0.74803149606299213" header="0.31496062992125984" footer="0.31496062992125984"/>
  <pageSetup paperSize="9" scale="59" orientation="landscape" r:id="rId1"/>
  <headerFooter>
    <oddHeader xml:space="preserve">&amp;L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勤務時間確認（雇用促進） </vt:lpstr>
      <vt:lpstr>勤務時間確認  (市民雇用)</vt:lpstr>
      <vt:lpstr>'勤務時間確認  (市民雇用)'!Print_Area</vt:lpstr>
      <vt:lpstr>'勤務時間確認（雇用促進） '!Print_Area</vt:lpstr>
    </vt:vector>
  </TitlesOfParts>
  <Company>豊田市役所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太田　俊樹</dc:creator>
  <cp:lastModifiedBy>data</cp:lastModifiedBy>
  <cp:lastPrinted>2021-03-24T02:15:50Z</cp:lastPrinted>
  <dcterms:created xsi:type="dcterms:W3CDTF">2015-02-09T06:23:08Z</dcterms:created>
  <dcterms:modified xsi:type="dcterms:W3CDTF">2021-08-25T01:51:05Z</dcterms:modified>
</cp:coreProperties>
</file>